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ber\Documents\Paranodon\Wettbewerbe-Ausschreibungen\2019\"/>
    </mc:Choice>
  </mc:AlternateContent>
  <bookViews>
    <workbookView xWindow="0" yWindow="0" windowWidth="19180" windowHeight="7110" tabRatio="500"/>
  </bookViews>
  <sheets>
    <sheet name="Eingabe" sheetId="3" r:id="rId1"/>
    <sheet name="Platzierung_sortiert" sheetId="1" r:id="rId2"/>
  </sheets>
  <definedNames>
    <definedName name="_xlnm._FilterDatabase" localSheetId="0" hidden="1">Eingabe!$B$10:$M$10</definedName>
    <definedName name="_xlnm._FilterDatabase" localSheetId="1" hidden="1">Platzierung_sortiert!$B$10:$M$10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3" l="1"/>
  <c r="M12" i="3"/>
  <c r="C12" i="3"/>
  <c r="K13" i="3"/>
  <c r="M13" i="3"/>
  <c r="C13" i="3"/>
  <c r="K14" i="3"/>
  <c r="M14" i="3"/>
  <c r="C14" i="3"/>
  <c r="K15" i="3"/>
  <c r="M15" i="3"/>
  <c r="C15" i="3"/>
  <c r="K16" i="3"/>
  <c r="M16" i="3"/>
  <c r="C16" i="3"/>
  <c r="K17" i="3"/>
  <c r="M17" i="3"/>
  <c r="C17" i="3"/>
  <c r="K18" i="3"/>
  <c r="M18" i="3"/>
  <c r="C18" i="3"/>
  <c r="K19" i="3"/>
  <c r="M19" i="3"/>
  <c r="C19" i="3"/>
  <c r="K20" i="3"/>
  <c r="M20" i="3"/>
  <c r="C20" i="3"/>
  <c r="K21" i="3"/>
  <c r="M21" i="3"/>
  <c r="C21" i="3"/>
  <c r="K22" i="3"/>
  <c r="M22" i="3"/>
  <c r="C22" i="3"/>
  <c r="K23" i="3"/>
  <c r="M23" i="3"/>
  <c r="C23" i="3"/>
  <c r="K24" i="3"/>
  <c r="M24" i="3"/>
  <c r="C24" i="3"/>
  <c r="K25" i="3"/>
  <c r="M25" i="3"/>
  <c r="C25" i="3"/>
  <c r="K26" i="3"/>
  <c r="M26" i="3"/>
  <c r="C26" i="3"/>
  <c r="K27" i="3"/>
  <c r="M27" i="3"/>
  <c r="C27" i="3"/>
  <c r="K28" i="3"/>
  <c r="M28" i="3"/>
  <c r="C28" i="3"/>
  <c r="K29" i="3"/>
  <c r="M29" i="3"/>
  <c r="C29" i="3"/>
  <c r="K30" i="3"/>
  <c r="M30" i="3"/>
  <c r="C30" i="3"/>
  <c r="K31" i="3"/>
  <c r="M31" i="3"/>
  <c r="C31" i="3"/>
  <c r="K32" i="3"/>
  <c r="M32" i="3"/>
  <c r="C32" i="3"/>
  <c r="K33" i="3"/>
  <c r="M33" i="3"/>
  <c r="C33" i="3"/>
  <c r="K34" i="3"/>
  <c r="M34" i="3"/>
  <c r="C34" i="3"/>
  <c r="K35" i="3"/>
  <c r="M35" i="3"/>
  <c r="C35" i="3"/>
  <c r="K11" i="3"/>
  <c r="M11" i="3"/>
  <c r="C11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E6" i="1"/>
  <c r="E5" i="1"/>
  <c r="E4" i="1"/>
  <c r="B11" i="3"/>
  <c r="B30" i="3"/>
  <c r="B22" i="3"/>
  <c r="B19" i="3"/>
  <c r="B20" i="3"/>
  <c r="B21" i="3"/>
  <c r="B34" i="3"/>
  <c r="B29" i="3"/>
  <c r="B32" i="3"/>
  <c r="B27" i="3"/>
  <c r="B35" i="3"/>
  <c r="B28" i="3"/>
  <c r="B25" i="3"/>
  <c r="B26" i="3"/>
  <c r="B23" i="3"/>
  <c r="B24" i="3"/>
  <c r="B33" i="3"/>
  <c r="B16" i="3"/>
  <c r="B31" i="3"/>
  <c r="B17" i="3"/>
  <c r="B12" i="3"/>
  <c r="B15" i="3"/>
  <c r="B14" i="3"/>
  <c r="B18" i="3"/>
  <c r="B13" i="3"/>
  <c r="C13" i="1"/>
  <c r="L16" i="1"/>
  <c r="F13" i="1"/>
  <c r="J13" i="1"/>
  <c r="I13" i="1"/>
  <c r="H13" i="1"/>
  <c r="M13" i="1"/>
  <c r="J16" i="1"/>
  <c r="L13" i="1"/>
  <c r="F16" i="1"/>
  <c r="G13" i="1"/>
  <c r="G16" i="1"/>
  <c r="M16" i="1"/>
  <c r="I16" i="1"/>
  <c r="K13" i="1"/>
  <c r="D13" i="1"/>
  <c r="E13" i="1"/>
  <c r="D16" i="1"/>
  <c r="K16" i="1"/>
  <c r="E16" i="1"/>
  <c r="H16" i="1"/>
  <c r="C16" i="1"/>
  <c r="M26" i="1"/>
  <c r="L18" i="1"/>
  <c r="L34" i="1"/>
  <c r="K26" i="1"/>
  <c r="J18" i="1"/>
  <c r="J34" i="1"/>
  <c r="I22" i="1"/>
  <c r="H29" i="1"/>
  <c r="G20" i="1"/>
  <c r="G11" i="1"/>
  <c r="F27" i="1"/>
  <c r="C17" i="1"/>
  <c r="C33" i="1"/>
  <c r="D24" i="1"/>
  <c r="E18" i="1"/>
  <c r="M15" i="1"/>
  <c r="M31" i="1"/>
  <c r="L23" i="1"/>
  <c r="K15" i="1"/>
  <c r="K31" i="1"/>
  <c r="J23" i="1"/>
  <c r="M28" i="1"/>
  <c r="L20" i="1"/>
  <c r="K12" i="1"/>
  <c r="K28" i="1"/>
  <c r="J20" i="1"/>
  <c r="M11" i="1"/>
  <c r="I24" i="1"/>
  <c r="H15" i="1"/>
  <c r="H31" i="1"/>
  <c r="G22" i="1"/>
  <c r="F29" i="1"/>
  <c r="C19" i="1"/>
  <c r="C35" i="1"/>
  <c r="D26" i="1"/>
  <c r="E32" i="1"/>
  <c r="M25" i="1"/>
  <c r="L17" i="1"/>
  <c r="L33" i="1"/>
  <c r="K25" i="1"/>
  <c r="J17" i="1"/>
  <c r="J33" i="1"/>
  <c r="I33" i="1"/>
  <c r="G15" i="1"/>
  <c r="F22" i="1"/>
  <c r="C28" i="1"/>
  <c r="D35" i="1"/>
  <c r="E34" i="1"/>
  <c r="I35" i="1"/>
  <c r="G17" i="1"/>
  <c r="F24" i="1"/>
  <c r="C30" i="1"/>
  <c r="E17" i="1"/>
  <c r="H20" i="1"/>
  <c r="G27" i="1"/>
  <c r="F34" i="1"/>
  <c r="D15" i="1"/>
  <c r="E26" i="1"/>
  <c r="I31" i="1"/>
  <c r="F20" i="1"/>
  <c r="C26" i="1"/>
  <c r="D33" i="1"/>
  <c r="E33" i="1"/>
  <c r="M22" i="1"/>
  <c r="K22" i="1"/>
  <c r="I18" i="1"/>
  <c r="H25" i="1"/>
  <c r="G32" i="1"/>
  <c r="D20" i="1"/>
  <c r="M27" i="1"/>
  <c r="K27" i="1"/>
  <c r="I11" i="1"/>
  <c r="G34" i="1"/>
  <c r="C31" i="1"/>
  <c r="E28" i="1"/>
  <c r="F14" i="1"/>
  <c r="E29" i="1"/>
  <c r="M30" i="1"/>
  <c r="L22" i="1"/>
  <c r="K14" i="1"/>
  <c r="K30" i="1"/>
  <c r="J22" i="1"/>
  <c r="K11" i="1"/>
  <c r="I26" i="1"/>
  <c r="H17" i="1"/>
  <c r="H33" i="1"/>
  <c r="G24" i="1"/>
  <c r="F15" i="1"/>
  <c r="F31" i="1"/>
  <c r="C21" i="1"/>
  <c r="D12" i="1"/>
  <c r="D28" i="1"/>
  <c r="E22" i="1"/>
  <c r="M19" i="1"/>
  <c r="M35" i="1"/>
  <c r="L27" i="1"/>
  <c r="K19" i="1"/>
  <c r="K35" i="1"/>
  <c r="J27" i="1"/>
  <c r="M32" i="1"/>
  <c r="L24" i="1"/>
  <c r="K32" i="1"/>
  <c r="J24" i="1"/>
  <c r="I12" i="1"/>
  <c r="I28" i="1"/>
  <c r="H19" i="1"/>
  <c r="H35" i="1"/>
  <c r="G26" i="1"/>
  <c r="F17" i="1"/>
  <c r="F33" i="1"/>
  <c r="C23" i="1"/>
  <c r="D14" i="1"/>
  <c r="D30" i="1"/>
  <c r="E20" i="1"/>
  <c r="E11" i="1"/>
  <c r="M29" i="1"/>
  <c r="L21" i="1"/>
  <c r="K29" i="1"/>
  <c r="J21" i="1"/>
  <c r="L11" i="1"/>
  <c r="G23" i="1"/>
  <c r="F30" i="1"/>
  <c r="D11" i="1"/>
  <c r="E15" i="1"/>
  <c r="J11" i="1"/>
  <c r="H18" i="1"/>
  <c r="G25" i="1"/>
  <c r="F32" i="1"/>
  <c r="E25" i="1"/>
  <c r="I21" i="1"/>
  <c r="H28" i="1"/>
  <c r="G35" i="1"/>
  <c r="D23" i="1"/>
  <c r="E31" i="1"/>
  <c r="H14" i="1"/>
  <c r="G21" i="1"/>
  <c r="F28" i="1"/>
  <c r="C34" i="1"/>
  <c r="D17" i="1"/>
  <c r="L14" i="1"/>
  <c r="L30" i="1"/>
  <c r="J30" i="1"/>
  <c r="I34" i="1"/>
  <c r="F23" i="1"/>
  <c r="C29" i="1"/>
  <c r="E14" i="1"/>
  <c r="L19" i="1"/>
  <c r="J19" i="1"/>
  <c r="M24" i="1"/>
  <c r="K24" i="1"/>
  <c r="J32" i="1"/>
  <c r="H27" i="1"/>
  <c r="F25" i="1"/>
  <c r="D22" i="1"/>
  <c r="M21" i="1"/>
  <c r="K21" i="1"/>
  <c r="J29" i="1"/>
  <c r="H32" i="1"/>
  <c r="D27" i="1"/>
  <c r="H34" i="1"/>
  <c r="M18" i="1"/>
  <c r="M34" i="1"/>
  <c r="L26" i="1"/>
  <c r="K18" i="1"/>
  <c r="K34" i="1"/>
  <c r="J26" i="1"/>
  <c r="I14" i="1"/>
  <c r="I30" i="1"/>
  <c r="H21" i="1"/>
  <c r="G12" i="1"/>
  <c r="G28" i="1"/>
  <c r="F19" i="1"/>
  <c r="F35" i="1"/>
  <c r="C25" i="1"/>
  <c r="D32" i="1"/>
  <c r="M12" i="1"/>
  <c r="M23" i="1"/>
  <c r="L15" i="1"/>
  <c r="L31" i="1"/>
  <c r="K23" i="1"/>
  <c r="J15" i="1"/>
  <c r="J31" i="1"/>
  <c r="M20" i="1"/>
  <c r="L12" i="1"/>
  <c r="L28" i="1"/>
  <c r="K20" i="1"/>
  <c r="J12" i="1"/>
  <c r="J28" i="1"/>
  <c r="I32" i="1"/>
  <c r="H23" i="1"/>
  <c r="G14" i="1"/>
  <c r="G30" i="1"/>
  <c r="F21" i="1"/>
  <c r="C11" i="1"/>
  <c r="C27" i="1"/>
  <c r="D18" i="1"/>
  <c r="D34" i="1"/>
  <c r="E24" i="1"/>
  <c r="M17" i="1"/>
  <c r="M33" i="1"/>
  <c r="L25" i="1"/>
  <c r="K17" i="1"/>
  <c r="K33" i="1"/>
  <c r="J25" i="1"/>
  <c r="I17" i="1"/>
  <c r="H24" i="1"/>
  <c r="G31" i="1"/>
  <c r="C12" i="1"/>
  <c r="D19" i="1"/>
  <c r="E23" i="1"/>
  <c r="I19" i="1"/>
  <c r="H26" i="1"/>
  <c r="G33" i="1"/>
  <c r="C14" i="1"/>
  <c r="D21" i="1"/>
  <c r="E30" i="1"/>
  <c r="I29" i="1"/>
  <c r="H11" i="1"/>
  <c r="F18" i="1"/>
  <c r="C24" i="1"/>
  <c r="D31" i="1"/>
  <c r="I15" i="1"/>
  <c r="H22" i="1"/>
  <c r="G29" i="1"/>
  <c r="F11" i="1"/>
  <c r="E21" i="1"/>
  <c r="J14" i="1"/>
  <c r="M14" i="1"/>
  <c r="L35" i="1"/>
  <c r="J35" i="1"/>
  <c r="L32" i="1"/>
  <c r="I20" i="1"/>
  <c r="G18" i="1"/>
  <c r="C15" i="1"/>
  <c r="E12" i="1"/>
  <c r="L29" i="1"/>
  <c r="I25" i="1"/>
  <c r="C20" i="1"/>
  <c r="I27" i="1"/>
  <c r="C22" i="1"/>
  <c r="D29" i="1"/>
  <c r="G19" i="1"/>
  <c r="E19" i="1"/>
  <c r="F12" i="1"/>
  <c r="E27" i="1"/>
  <c r="E35" i="1"/>
  <c r="F26" i="1"/>
  <c r="I23" i="1"/>
  <c r="C18" i="1"/>
  <c r="H12" i="1"/>
  <c r="H30" i="1"/>
  <c r="D25" i="1"/>
  <c r="C32" i="1"/>
</calcChain>
</file>

<file path=xl/sharedStrings.xml><?xml version="1.0" encoding="utf-8"?>
<sst xmlns="http://schemas.openxmlformats.org/spreadsheetml/2006/main" count="62" uniqueCount="45">
  <si>
    <t>Teilnehmer- und Ergebnisliste Bundesweiter 2er Wettbewerb 2016</t>
  </si>
  <si>
    <t>Teamname</t>
  </si>
  <si>
    <t xml:space="preserve">Datum: </t>
  </si>
  <si>
    <t>Spungplatz/Austragungsort:</t>
  </si>
  <si>
    <t>Typ Absetzflugzeug:</t>
  </si>
  <si>
    <t>Platzierung</t>
  </si>
  <si>
    <t>Name              Teammitglied 1</t>
  </si>
  <si>
    <t>Name              Teammitglied 2</t>
  </si>
  <si>
    <t>Name                    Videospringer</t>
  </si>
  <si>
    <t>xxx1</t>
  </si>
  <si>
    <t>xxx2</t>
  </si>
  <si>
    <t>xxx3</t>
  </si>
  <si>
    <t>xxx4</t>
  </si>
  <si>
    <t>xxx5</t>
  </si>
  <si>
    <t>xxx6</t>
  </si>
  <si>
    <t>Sprungplatz</t>
  </si>
  <si>
    <t>Ergebnis Runde #1</t>
  </si>
  <si>
    <t>Ergebnis Runde #2</t>
  </si>
  <si>
    <t>Zwischen-ergebnis</t>
  </si>
  <si>
    <t>Ergebnis Runde #3</t>
  </si>
  <si>
    <t>Gesamt-ergebnis</t>
  </si>
  <si>
    <t>Input</t>
  </si>
  <si>
    <t>yyy1</t>
  </si>
  <si>
    <t>yyy2</t>
  </si>
  <si>
    <t>yyy3</t>
  </si>
  <si>
    <t>yyy4</t>
  </si>
  <si>
    <t>yyy5</t>
  </si>
  <si>
    <t>zzz1</t>
  </si>
  <si>
    <t>zzz2</t>
  </si>
  <si>
    <t>zzz3</t>
  </si>
  <si>
    <t>zzz4</t>
  </si>
  <si>
    <t>zzz5</t>
  </si>
  <si>
    <t>aaa1</t>
  </si>
  <si>
    <t>aaa2</t>
  </si>
  <si>
    <t>aaa3</t>
  </si>
  <si>
    <t>aaa4</t>
  </si>
  <si>
    <t>aaa5</t>
  </si>
  <si>
    <t>yyy6</t>
  </si>
  <si>
    <t>zzz6</t>
  </si>
  <si>
    <t>aaa6</t>
  </si>
  <si>
    <t>C208</t>
  </si>
  <si>
    <t>Bitte nur Änderungen / Eingaben in den grau hinterlegten Feldern vornehmen !!!</t>
  </si>
  <si>
    <t>Bitte KEINE ÄNDERUNGEN in dieser Tabelle vornehmen !!!</t>
  </si>
  <si>
    <t>PARANODON e.V.</t>
  </si>
  <si>
    <t>Teilnehmer- und Ergebnisliste Bundesweiter 2er Wettbewerb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</si>
</sst>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/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0" xfId="0" applyFont="1" applyFill="1" applyAlignment="1">
      <alignment horizontal="centerContinuous" vertical="center"/>
    </xf>
    <xf numFmtId="0" fontId="8" fillId="3" borderId="0" xfId="0" applyFont="1" applyFill="1" applyAlignment="1">
      <alignment horizontal="centerContinuous" vertical="center"/>
    </xf>
    <xf numFmtId="0" fontId="0" fillId="0" borderId="20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2" borderId="0" xfId="0" applyFill="1" applyAlignment="1">
      <alignment horizontal="centerContinuous"/>
    </xf>
    <xf numFmtId="0" fontId="9" fillId="2" borderId="0" xfId="0" applyFont="1" applyFill="1" applyAlignment="1">
      <alignment horizontal="centerContinuous" vertical="center"/>
    </xf>
    <xf numFmtId="0" fontId="0" fillId="0" borderId="0" xfId="0" applyFill="1" applyBorder="1" applyAlignment="1">
      <alignment horizontal="right"/>
    </xf>
    <xf numFmtId="0" fontId="6" fillId="0" borderId="4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3" xfId="0" applyBorder="1" applyProtection="1"/>
    <xf numFmtId="0" fontId="0" fillId="0" borderId="16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9" fillId="4" borderId="0" xfId="0" applyFont="1" applyFill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14" fontId="0" fillId="4" borderId="22" xfId="0" applyNumberForma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4" borderId="23" xfId="0" applyFill="1" applyBorder="1" applyAlignment="1" applyProtection="1">
      <alignment horizontal="right"/>
      <protection locked="0"/>
    </xf>
    <xf numFmtId="0" fontId="0" fillId="4" borderId="0" xfId="0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centerContinuous" vertical="center"/>
      <protection locked="0"/>
    </xf>
    <xf numFmtId="0" fontId="8" fillId="3" borderId="0" xfId="0" applyFont="1" applyFill="1" applyAlignment="1" applyProtection="1">
      <alignment horizontal="centerContinuous" vertical="center"/>
      <protection locked="0"/>
    </xf>
    <xf numFmtId="0" fontId="0" fillId="0" borderId="0" xfId="0" applyBorder="1" applyProtection="1"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tabSelected="1" workbookViewId="0">
      <selection activeCell="D13" sqref="D13"/>
    </sheetView>
  </sheetViews>
  <sheetFormatPr baseColWidth="10" defaultColWidth="11" defaultRowHeight="15.5" x14ac:dyDescent="0.35"/>
  <cols>
    <col min="1" max="1" width="2.83203125" style="40" customWidth="1"/>
    <col min="2" max="3" width="12.5" style="40" customWidth="1"/>
    <col min="4" max="4" width="22.83203125" style="40" customWidth="1"/>
    <col min="5" max="7" width="17" style="40" customWidth="1"/>
    <col min="8" max="8" width="15.6640625" style="40" customWidth="1"/>
    <col min="9" max="13" width="11.33203125" style="40" customWidth="1"/>
    <col min="14" max="16384" width="11" style="40"/>
  </cols>
  <sheetData>
    <row r="1" spans="2:19" ht="26" x14ac:dyDescent="0.6">
      <c r="B1" s="38" t="s">
        <v>44</v>
      </c>
      <c r="C1" s="38"/>
      <c r="D1" s="38"/>
      <c r="E1" s="39"/>
      <c r="F1" s="39"/>
    </row>
    <row r="2" spans="2:19" ht="26" x14ac:dyDescent="0.6">
      <c r="B2" s="38"/>
      <c r="C2" s="38"/>
      <c r="D2" s="38"/>
      <c r="E2" s="39"/>
      <c r="F2" s="39"/>
    </row>
    <row r="3" spans="2:19" ht="21" x14ac:dyDescent="0.35">
      <c r="B3" s="41"/>
      <c r="C3" s="41"/>
      <c r="D3" s="41"/>
      <c r="E3" s="41"/>
      <c r="F3" s="41"/>
      <c r="G3" s="41"/>
      <c r="H3" s="42" t="s">
        <v>41</v>
      </c>
    </row>
    <row r="4" spans="2:19" ht="19" thickBot="1" x14ac:dyDescent="0.5">
      <c r="B4" s="43" t="s">
        <v>2</v>
      </c>
      <c r="C4" s="43"/>
      <c r="D4" s="43"/>
      <c r="E4" s="44">
        <v>43631</v>
      </c>
      <c r="F4" s="45"/>
      <c r="N4" s="46"/>
      <c r="O4" s="46"/>
      <c r="P4" s="46"/>
      <c r="Q4" s="46"/>
      <c r="R4" s="46"/>
      <c r="S4" s="46"/>
    </row>
    <row r="5" spans="2:19" ht="19" thickBot="1" x14ac:dyDescent="0.5">
      <c r="B5" s="43" t="s">
        <v>3</v>
      </c>
      <c r="C5" s="43"/>
      <c r="D5" s="43"/>
      <c r="E5" s="47" t="s">
        <v>43</v>
      </c>
    </row>
    <row r="6" spans="2:19" ht="18.5" x14ac:dyDescent="0.45">
      <c r="B6" s="43" t="s">
        <v>4</v>
      </c>
      <c r="C6" s="43"/>
      <c r="D6" s="43"/>
      <c r="E6" s="48" t="s">
        <v>40</v>
      </c>
    </row>
    <row r="7" spans="2:19" ht="18.5" x14ac:dyDescent="0.45">
      <c r="B7" s="43"/>
      <c r="C7" s="43"/>
      <c r="D7" s="43"/>
    </row>
    <row r="8" spans="2:19" ht="18.5" x14ac:dyDescent="0.35">
      <c r="B8" s="49" t="s">
        <v>21</v>
      </c>
      <c r="C8" s="49"/>
      <c r="D8" s="49"/>
      <c r="E8" s="50"/>
      <c r="F8" s="50"/>
      <c r="G8" s="50"/>
      <c r="H8" s="50"/>
      <c r="I8" s="50"/>
      <c r="J8" s="50"/>
      <c r="K8" s="50"/>
      <c r="L8" s="50"/>
      <c r="M8" s="50"/>
    </row>
    <row r="9" spans="2:19" x14ac:dyDescent="0.35">
      <c r="N9" s="51"/>
    </row>
    <row r="10" spans="2:19" ht="30" customHeight="1" thickBot="1" x14ac:dyDescent="0.4">
      <c r="B10" s="52" t="s">
        <v>5</v>
      </c>
      <c r="C10" s="53" t="s">
        <v>20</v>
      </c>
      <c r="D10" s="54" t="s">
        <v>1</v>
      </c>
      <c r="E10" s="55" t="s">
        <v>6</v>
      </c>
      <c r="F10" s="55" t="s">
        <v>7</v>
      </c>
      <c r="G10" s="55" t="s">
        <v>8</v>
      </c>
      <c r="H10" s="56" t="s">
        <v>15</v>
      </c>
      <c r="I10" s="57" t="s">
        <v>16</v>
      </c>
      <c r="J10" s="58" t="s">
        <v>17</v>
      </c>
      <c r="K10" s="59" t="s">
        <v>18</v>
      </c>
      <c r="L10" s="58" t="s">
        <v>19</v>
      </c>
      <c r="M10" s="60" t="s">
        <v>20</v>
      </c>
      <c r="N10" s="61"/>
      <c r="O10" s="62"/>
      <c r="P10" s="62"/>
      <c r="Q10" s="62"/>
      <c r="R10" s="62"/>
      <c r="S10" s="62"/>
    </row>
    <row r="11" spans="2:19" x14ac:dyDescent="0.35">
      <c r="B11" s="33">
        <f>_xlfn.RANK.EQ(C11, $C$11:$C$35,0)</f>
        <v>6</v>
      </c>
      <c r="C11" s="34">
        <f>M11</f>
        <v>21</v>
      </c>
      <c r="D11" s="63" t="s">
        <v>9</v>
      </c>
      <c r="E11" s="64" t="s">
        <v>22</v>
      </c>
      <c r="F11" s="64" t="s">
        <v>27</v>
      </c>
      <c r="G11" s="64" t="s">
        <v>32</v>
      </c>
      <c r="H11" s="35" t="str">
        <f>$E$5</f>
        <v>PARANODON e.V.</v>
      </c>
      <c r="I11" s="65">
        <v>7</v>
      </c>
      <c r="J11" s="66">
        <v>4</v>
      </c>
      <c r="K11" s="36">
        <f t="shared" ref="K11:K35" si="0">I11+J11</f>
        <v>11</v>
      </c>
      <c r="L11" s="66">
        <v>10</v>
      </c>
      <c r="M11" s="37">
        <f>K11+L11</f>
        <v>21</v>
      </c>
      <c r="N11" s="67"/>
    </row>
    <row r="12" spans="2:19" x14ac:dyDescent="0.35">
      <c r="B12" s="33">
        <f t="shared" ref="B12:B35" si="1">_xlfn.RANK.EQ(C12, $C$11:$C$35,0)</f>
        <v>5</v>
      </c>
      <c r="C12" s="34">
        <f t="shared" ref="C12:C35" si="2">M12</f>
        <v>23</v>
      </c>
      <c r="D12" s="63" t="s">
        <v>10</v>
      </c>
      <c r="E12" s="64" t="s">
        <v>23</v>
      </c>
      <c r="F12" s="64" t="s">
        <v>28</v>
      </c>
      <c r="G12" s="64" t="s">
        <v>33</v>
      </c>
      <c r="H12" s="35" t="str">
        <f t="shared" ref="H12:H35" si="3">$E$5</f>
        <v>PARANODON e.V.</v>
      </c>
      <c r="I12" s="65">
        <v>9</v>
      </c>
      <c r="J12" s="66">
        <v>7</v>
      </c>
      <c r="K12" s="36">
        <f t="shared" si="0"/>
        <v>16</v>
      </c>
      <c r="L12" s="66">
        <v>7</v>
      </c>
      <c r="M12" s="37">
        <f t="shared" ref="M12:M35" si="4">K12+L12</f>
        <v>23</v>
      </c>
      <c r="N12" s="67"/>
    </row>
    <row r="13" spans="2:19" x14ac:dyDescent="0.35">
      <c r="B13" s="33">
        <f t="shared" si="1"/>
        <v>1</v>
      </c>
      <c r="C13" s="34">
        <f t="shared" si="2"/>
        <v>72</v>
      </c>
      <c r="D13" s="63" t="s">
        <v>11</v>
      </c>
      <c r="E13" s="64" t="s">
        <v>24</v>
      </c>
      <c r="F13" s="64" t="s">
        <v>29</v>
      </c>
      <c r="G13" s="64" t="s">
        <v>34</v>
      </c>
      <c r="H13" s="35" t="str">
        <f t="shared" si="3"/>
        <v>PARANODON e.V.</v>
      </c>
      <c r="I13" s="65">
        <v>22</v>
      </c>
      <c r="J13" s="66">
        <v>23</v>
      </c>
      <c r="K13" s="36">
        <f t="shared" si="0"/>
        <v>45</v>
      </c>
      <c r="L13" s="66">
        <v>27</v>
      </c>
      <c r="M13" s="37">
        <f t="shared" si="4"/>
        <v>72</v>
      </c>
      <c r="N13" s="67"/>
    </row>
    <row r="14" spans="2:19" x14ac:dyDescent="0.35">
      <c r="B14" s="33">
        <f t="shared" si="1"/>
        <v>2</v>
      </c>
      <c r="C14" s="34">
        <f t="shared" si="2"/>
        <v>31</v>
      </c>
      <c r="D14" s="63" t="s">
        <v>12</v>
      </c>
      <c r="E14" s="64" t="s">
        <v>25</v>
      </c>
      <c r="F14" s="64" t="s">
        <v>30</v>
      </c>
      <c r="G14" s="64" t="s">
        <v>35</v>
      </c>
      <c r="H14" s="35" t="str">
        <f t="shared" si="3"/>
        <v>PARANODON e.V.</v>
      </c>
      <c r="I14" s="65">
        <v>10</v>
      </c>
      <c r="J14" s="66">
        <v>9</v>
      </c>
      <c r="K14" s="36">
        <f t="shared" si="0"/>
        <v>19</v>
      </c>
      <c r="L14" s="66">
        <v>12</v>
      </c>
      <c r="M14" s="37">
        <f t="shared" si="4"/>
        <v>31</v>
      </c>
      <c r="N14" s="67"/>
    </row>
    <row r="15" spans="2:19" x14ac:dyDescent="0.35">
      <c r="B15" s="33">
        <f t="shared" si="1"/>
        <v>3</v>
      </c>
      <c r="C15" s="34">
        <f t="shared" si="2"/>
        <v>28</v>
      </c>
      <c r="D15" s="63" t="s">
        <v>13</v>
      </c>
      <c r="E15" s="64" t="s">
        <v>26</v>
      </c>
      <c r="F15" s="64" t="s">
        <v>31</v>
      </c>
      <c r="G15" s="64" t="s">
        <v>36</v>
      </c>
      <c r="H15" s="35" t="str">
        <f t="shared" si="3"/>
        <v>PARANODON e.V.</v>
      </c>
      <c r="I15" s="65">
        <v>12</v>
      </c>
      <c r="J15" s="66">
        <v>9</v>
      </c>
      <c r="K15" s="36">
        <f t="shared" si="0"/>
        <v>21</v>
      </c>
      <c r="L15" s="66">
        <v>7</v>
      </c>
      <c r="M15" s="37">
        <f t="shared" si="4"/>
        <v>28</v>
      </c>
      <c r="N15" s="67"/>
    </row>
    <row r="16" spans="2:19" x14ac:dyDescent="0.35">
      <c r="B16" s="33">
        <f t="shared" si="1"/>
        <v>3</v>
      </c>
      <c r="C16" s="34">
        <f t="shared" si="2"/>
        <v>28</v>
      </c>
      <c r="D16" s="63" t="s">
        <v>14</v>
      </c>
      <c r="E16" s="64" t="s">
        <v>37</v>
      </c>
      <c r="F16" s="64" t="s">
        <v>38</v>
      </c>
      <c r="G16" s="64" t="s">
        <v>39</v>
      </c>
      <c r="H16" s="35" t="str">
        <f t="shared" si="3"/>
        <v>PARANODON e.V.</v>
      </c>
      <c r="I16" s="65">
        <v>12</v>
      </c>
      <c r="J16" s="66">
        <v>9</v>
      </c>
      <c r="K16" s="36">
        <f t="shared" si="0"/>
        <v>21</v>
      </c>
      <c r="L16" s="66">
        <v>7</v>
      </c>
      <c r="M16" s="37">
        <f t="shared" si="4"/>
        <v>28</v>
      </c>
      <c r="N16" s="67"/>
    </row>
    <row r="17" spans="2:14" x14ac:dyDescent="0.35">
      <c r="B17" s="33">
        <f t="shared" si="1"/>
        <v>7</v>
      </c>
      <c r="C17" s="34">
        <f t="shared" si="2"/>
        <v>0</v>
      </c>
      <c r="D17" s="63"/>
      <c r="E17" s="64"/>
      <c r="F17" s="64"/>
      <c r="G17" s="64"/>
      <c r="H17" s="35" t="str">
        <f t="shared" si="3"/>
        <v>PARANODON e.V.</v>
      </c>
      <c r="I17" s="65"/>
      <c r="J17" s="66"/>
      <c r="K17" s="36">
        <f t="shared" si="0"/>
        <v>0</v>
      </c>
      <c r="L17" s="66"/>
      <c r="M17" s="37">
        <f t="shared" si="4"/>
        <v>0</v>
      </c>
      <c r="N17" s="67"/>
    </row>
    <row r="18" spans="2:14" x14ac:dyDescent="0.35">
      <c r="B18" s="33">
        <f t="shared" si="1"/>
        <v>7</v>
      </c>
      <c r="C18" s="34">
        <f t="shared" si="2"/>
        <v>0</v>
      </c>
      <c r="D18" s="63"/>
      <c r="E18" s="64"/>
      <c r="F18" s="64"/>
      <c r="G18" s="64"/>
      <c r="H18" s="35" t="str">
        <f t="shared" si="3"/>
        <v>PARANODON e.V.</v>
      </c>
      <c r="I18" s="65"/>
      <c r="J18" s="66"/>
      <c r="K18" s="36">
        <f t="shared" si="0"/>
        <v>0</v>
      </c>
      <c r="L18" s="66"/>
      <c r="M18" s="37">
        <f t="shared" si="4"/>
        <v>0</v>
      </c>
      <c r="N18" s="67"/>
    </row>
    <row r="19" spans="2:14" x14ac:dyDescent="0.35">
      <c r="B19" s="33">
        <f t="shared" si="1"/>
        <v>7</v>
      </c>
      <c r="C19" s="34">
        <f t="shared" si="2"/>
        <v>0</v>
      </c>
      <c r="D19" s="63"/>
      <c r="E19" s="64"/>
      <c r="F19" s="64"/>
      <c r="G19" s="64"/>
      <c r="H19" s="35" t="str">
        <f t="shared" si="3"/>
        <v>PARANODON e.V.</v>
      </c>
      <c r="I19" s="65"/>
      <c r="J19" s="66"/>
      <c r="K19" s="36">
        <f t="shared" si="0"/>
        <v>0</v>
      </c>
      <c r="L19" s="66"/>
      <c r="M19" s="37">
        <f t="shared" si="4"/>
        <v>0</v>
      </c>
      <c r="N19" s="67"/>
    </row>
    <row r="20" spans="2:14" x14ac:dyDescent="0.35">
      <c r="B20" s="33">
        <f t="shared" si="1"/>
        <v>7</v>
      </c>
      <c r="C20" s="34">
        <f t="shared" si="2"/>
        <v>0</v>
      </c>
      <c r="D20" s="63"/>
      <c r="E20" s="64"/>
      <c r="F20" s="64"/>
      <c r="G20" s="64"/>
      <c r="H20" s="35" t="str">
        <f t="shared" si="3"/>
        <v>PARANODON e.V.</v>
      </c>
      <c r="I20" s="65"/>
      <c r="J20" s="66"/>
      <c r="K20" s="36">
        <f t="shared" si="0"/>
        <v>0</v>
      </c>
      <c r="L20" s="66"/>
      <c r="M20" s="37">
        <f t="shared" si="4"/>
        <v>0</v>
      </c>
      <c r="N20" s="67"/>
    </row>
    <row r="21" spans="2:14" x14ac:dyDescent="0.35">
      <c r="B21" s="33">
        <f t="shared" si="1"/>
        <v>7</v>
      </c>
      <c r="C21" s="34">
        <f t="shared" si="2"/>
        <v>0</v>
      </c>
      <c r="D21" s="63"/>
      <c r="E21" s="64"/>
      <c r="F21" s="64"/>
      <c r="G21" s="64"/>
      <c r="H21" s="35" t="str">
        <f t="shared" si="3"/>
        <v>PARANODON e.V.</v>
      </c>
      <c r="I21" s="65"/>
      <c r="J21" s="66"/>
      <c r="K21" s="36">
        <f t="shared" si="0"/>
        <v>0</v>
      </c>
      <c r="L21" s="66"/>
      <c r="M21" s="37">
        <f t="shared" si="4"/>
        <v>0</v>
      </c>
      <c r="N21" s="67"/>
    </row>
    <row r="22" spans="2:14" x14ac:dyDescent="0.35">
      <c r="B22" s="33">
        <f t="shared" si="1"/>
        <v>7</v>
      </c>
      <c r="C22" s="34">
        <f t="shared" si="2"/>
        <v>0</v>
      </c>
      <c r="D22" s="63"/>
      <c r="E22" s="64"/>
      <c r="F22" s="64"/>
      <c r="G22" s="64"/>
      <c r="H22" s="35" t="str">
        <f t="shared" si="3"/>
        <v>PARANODON e.V.</v>
      </c>
      <c r="I22" s="65"/>
      <c r="J22" s="66"/>
      <c r="K22" s="36">
        <f t="shared" si="0"/>
        <v>0</v>
      </c>
      <c r="L22" s="66"/>
      <c r="M22" s="37">
        <f t="shared" si="4"/>
        <v>0</v>
      </c>
      <c r="N22" s="67"/>
    </row>
    <row r="23" spans="2:14" x14ac:dyDescent="0.35">
      <c r="B23" s="33">
        <f t="shared" si="1"/>
        <v>7</v>
      </c>
      <c r="C23" s="34">
        <f t="shared" si="2"/>
        <v>0</v>
      </c>
      <c r="D23" s="63"/>
      <c r="E23" s="64"/>
      <c r="F23" s="64"/>
      <c r="G23" s="64"/>
      <c r="H23" s="35" t="str">
        <f t="shared" si="3"/>
        <v>PARANODON e.V.</v>
      </c>
      <c r="I23" s="65"/>
      <c r="J23" s="66"/>
      <c r="K23" s="36">
        <f t="shared" si="0"/>
        <v>0</v>
      </c>
      <c r="L23" s="66"/>
      <c r="M23" s="37">
        <f t="shared" si="4"/>
        <v>0</v>
      </c>
      <c r="N23" s="67"/>
    </row>
    <row r="24" spans="2:14" x14ac:dyDescent="0.35">
      <c r="B24" s="33">
        <f t="shared" si="1"/>
        <v>7</v>
      </c>
      <c r="C24" s="34">
        <f t="shared" si="2"/>
        <v>0</v>
      </c>
      <c r="D24" s="63"/>
      <c r="E24" s="64"/>
      <c r="F24" s="64"/>
      <c r="G24" s="64"/>
      <c r="H24" s="35" t="str">
        <f t="shared" si="3"/>
        <v>PARANODON e.V.</v>
      </c>
      <c r="I24" s="65"/>
      <c r="J24" s="66"/>
      <c r="K24" s="36">
        <f t="shared" si="0"/>
        <v>0</v>
      </c>
      <c r="L24" s="66"/>
      <c r="M24" s="37">
        <f t="shared" si="4"/>
        <v>0</v>
      </c>
      <c r="N24" s="67"/>
    </row>
    <row r="25" spans="2:14" x14ac:dyDescent="0.35">
      <c r="B25" s="33">
        <f t="shared" si="1"/>
        <v>7</v>
      </c>
      <c r="C25" s="34">
        <f t="shared" si="2"/>
        <v>0</v>
      </c>
      <c r="D25" s="63"/>
      <c r="E25" s="64"/>
      <c r="F25" s="64"/>
      <c r="G25" s="64"/>
      <c r="H25" s="35" t="str">
        <f t="shared" si="3"/>
        <v>PARANODON e.V.</v>
      </c>
      <c r="I25" s="65"/>
      <c r="J25" s="66"/>
      <c r="K25" s="36">
        <f t="shared" si="0"/>
        <v>0</v>
      </c>
      <c r="L25" s="66"/>
      <c r="M25" s="37">
        <f t="shared" si="4"/>
        <v>0</v>
      </c>
      <c r="N25" s="67"/>
    </row>
    <row r="26" spans="2:14" x14ac:dyDescent="0.35">
      <c r="B26" s="33">
        <f t="shared" si="1"/>
        <v>7</v>
      </c>
      <c r="C26" s="34">
        <f t="shared" si="2"/>
        <v>0</v>
      </c>
      <c r="D26" s="63"/>
      <c r="E26" s="64"/>
      <c r="F26" s="64"/>
      <c r="G26" s="64"/>
      <c r="H26" s="35" t="str">
        <f t="shared" si="3"/>
        <v>PARANODON e.V.</v>
      </c>
      <c r="I26" s="65"/>
      <c r="J26" s="66"/>
      <c r="K26" s="36">
        <f t="shared" si="0"/>
        <v>0</v>
      </c>
      <c r="L26" s="66"/>
      <c r="M26" s="37">
        <f t="shared" si="4"/>
        <v>0</v>
      </c>
      <c r="N26" s="67"/>
    </row>
    <row r="27" spans="2:14" x14ac:dyDescent="0.35">
      <c r="B27" s="33">
        <f t="shared" si="1"/>
        <v>7</v>
      </c>
      <c r="C27" s="34">
        <f t="shared" si="2"/>
        <v>0</v>
      </c>
      <c r="D27" s="63"/>
      <c r="E27" s="64"/>
      <c r="F27" s="64"/>
      <c r="G27" s="64"/>
      <c r="H27" s="35" t="str">
        <f t="shared" si="3"/>
        <v>PARANODON e.V.</v>
      </c>
      <c r="I27" s="65"/>
      <c r="J27" s="66"/>
      <c r="K27" s="36">
        <f t="shared" si="0"/>
        <v>0</v>
      </c>
      <c r="L27" s="66"/>
      <c r="M27" s="37">
        <f t="shared" si="4"/>
        <v>0</v>
      </c>
      <c r="N27" s="67"/>
    </row>
    <row r="28" spans="2:14" x14ac:dyDescent="0.35">
      <c r="B28" s="33">
        <f t="shared" si="1"/>
        <v>7</v>
      </c>
      <c r="C28" s="34">
        <f t="shared" si="2"/>
        <v>0</v>
      </c>
      <c r="D28" s="63"/>
      <c r="E28" s="64"/>
      <c r="F28" s="64"/>
      <c r="G28" s="64"/>
      <c r="H28" s="35" t="str">
        <f t="shared" si="3"/>
        <v>PARANODON e.V.</v>
      </c>
      <c r="I28" s="65"/>
      <c r="J28" s="66"/>
      <c r="K28" s="36">
        <f t="shared" si="0"/>
        <v>0</v>
      </c>
      <c r="L28" s="66"/>
      <c r="M28" s="37">
        <f t="shared" si="4"/>
        <v>0</v>
      </c>
      <c r="N28" s="67"/>
    </row>
    <row r="29" spans="2:14" x14ac:dyDescent="0.35">
      <c r="B29" s="33">
        <f t="shared" si="1"/>
        <v>7</v>
      </c>
      <c r="C29" s="34">
        <f t="shared" si="2"/>
        <v>0</v>
      </c>
      <c r="D29" s="63"/>
      <c r="E29" s="64"/>
      <c r="F29" s="64"/>
      <c r="G29" s="64"/>
      <c r="H29" s="35" t="str">
        <f t="shared" si="3"/>
        <v>PARANODON e.V.</v>
      </c>
      <c r="I29" s="65"/>
      <c r="J29" s="66"/>
      <c r="K29" s="36">
        <f t="shared" si="0"/>
        <v>0</v>
      </c>
      <c r="L29" s="66"/>
      <c r="M29" s="37">
        <f t="shared" si="4"/>
        <v>0</v>
      </c>
      <c r="N29" s="67"/>
    </row>
    <row r="30" spans="2:14" x14ac:dyDescent="0.35">
      <c r="B30" s="33">
        <f t="shared" si="1"/>
        <v>7</v>
      </c>
      <c r="C30" s="34">
        <f t="shared" si="2"/>
        <v>0</v>
      </c>
      <c r="D30" s="63"/>
      <c r="E30" s="64"/>
      <c r="F30" s="64"/>
      <c r="G30" s="64"/>
      <c r="H30" s="35" t="str">
        <f t="shared" si="3"/>
        <v>PARANODON e.V.</v>
      </c>
      <c r="I30" s="65"/>
      <c r="J30" s="66"/>
      <c r="K30" s="36">
        <f t="shared" si="0"/>
        <v>0</v>
      </c>
      <c r="L30" s="66"/>
      <c r="M30" s="37">
        <f t="shared" si="4"/>
        <v>0</v>
      </c>
      <c r="N30" s="67"/>
    </row>
    <row r="31" spans="2:14" x14ac:dyDescent="0.35">
      <c r="B31" s="33">
        <f t="shared" si="1"/>
        <v>7</v>
      </c>
      <c r="C31" s="34">
        <f t="shared" si="2"/>
        <v>0</v>
      </c>
      <c r="D31" s="63"/>
      <c r="E31" s="64"/>
      <c r="F31" s="64"/>
      <c r="G31" s="64"/>
      <c r="H31" s="35" t="str">
        <f t="shared" si="3"/>
        <v>PARANODON e.V.</v>
      </c>
      <c r="I31" s="65"/>
      <c r="J31" s="66"/>
      <c r="K31" s="36">
        <f t="shared" si="0"/>
        <v>0</v>
      </c>
      <c r="L31" s="66"/>
      <c r="M31" s="37">
        <f t="shared" si="4"/>
        <v>0</v>
      </c>
      <c r="N31" s="67"/>
    </row>
    <row r="32" spans="2:14" x14ac:dyDescent="0.35">
      <c r="B32" s="33">
        <f t="shared" si="1"/>
        <v>7</v>
      </c>
      <c r="C32" s="34">
        <f t="shared" si="2"/>
        <v>0</v>
      </c>
      <c r="D32" s="63"/>
      <c r="E32" s="64"/>
      <c r="F32" s="64"/>
      <c r="G32" s="64"/>
      <c r="H32" s="35" t="str">
        <f t="shared" si="3"/>
        <v>PARANODON e.V.</v>
      </c>
      <c r="I32" s="65"/>
      <c r="J32" s="66"/>
      <c r="K32" s="36">
        <f t="shared" si="0"/>
        <v>0</v>
      </c>
      <c r="L32" s="66"/>
      <c r="M32" s="37">
        <f t="shared" si="4"/>
        <v>0</v>
      </c>
      <c r="N32" s="67"/>
    </row>
    <row r="33" spans="2:14" x14ac:dyDescent="0.35">
      <c r="B33" s="33">
        <f t="shared" si="1"/>
        <v>7</v>
      </c>
      <c r="C33" s="34">
        <f t="shared" si="2"/>
        <v>0</v>
      </c>
      <c r="D33" s="63"/>
      <c r="E33" s="64"/>
      <c r="F33" s="64"/>
      <c r="G33" s="64"/>
      <c r="H33" s="35" t="str">
        <f t="shared" si="3"/>
        <v>PARANODON e.V.</v>
      </c>
      <c r="I33" s="65"/>
      <c r="J33" s="66"/>
      <c r="K33" s="36">
        <f t="shared" si="0"/>
        <v>0</v>
      </c>
      <c r="L33" s="66"/>
      <c r="M33" s="37">
        <f t="shared" si="4"/>
        <v>0</v>
      </c>
      <c r="N33" s="67"/>
    </row>
    <row r="34" spans="2:14" x14ac:dyDescent="0.35">
      <c r="B34" s="33">
        <f t="shared" si="1"/>
        <v>7</v>
      </c>
      <c r="C34" s="34">
        <f t="shared" si="2"/>
        <v>0</v>
      </c>
      <c r="D34" s="63"/>
      <c r="E34" s="64"/>
      <c r="F34" s="64"/>
      <c r="G34" s="64"/>
      <c r="H34" s="35" t="str">
        <f t="shared" si="3"/>
        <v>PARANODON e.V.</v>
      </c>
      <c r="I34" s="65"/>
      <c r="J34" s="66"/>
      <c r="K34" s="36">
        <f t="shared" si="0"/>
        <v>0</v>
      </c>
      <c r="L34" s="66"/>
      <c r="M34" s="37">
        <f t="shared" si="4"/>
        <v>0</v>
      </c>
      <c r="N34" s="67"/>
    </row>
    <row r="35" spans="2:14" x14ac:dyDescent="0.35">
      <c r="B35" s="33">
        <f t="shared" si="1"/>
        <v>7</v>
      </c>
      <c r="C35" s="34">
        <f t="shared" si="2"/>
        <v>0</v>
      </c>
      <c r="D35" s="63"/>
      <c r="E35" s="64"/>
      <c r="F35" s="64"/>
      <c r="G35" s="64"/>
      <c r="H35" s="35" t="str">
        <f t="shared" si="3"/>
        <v>PARANODON e.V.</v>
      </c>
      <c r="I35" s="65"/>
      <c r="J35" s="66"/>
      <c r="K35" s="36">
        <f t="shared" si="0"/>
        <v>0</v>
      </c>
      <c r="L35" s="66"/>
      <c r="M35" s="37">
        <f t="shared" si="4"/>
        <v>0</v>
      </c>
      <c r="N35" s="67"/>
    </row>
    <row r="36" spans="2:14" x14ac:dyDescent="0.35">
      <c r="N36" s="51"/>
    </row>
  </sheetData>
  <sheetProtection algorithmName="SHA-512" hashValue="I0VlfyjEAfSoeOzxPcL3Pwhh3wVAo6y/uuu8eDsPR/9FITvX8dKkJf5vxq0+Afhrp068Bhej/4zDLdLPkrBZUw==" saltValue="b8XffvU9nWsRlcB7RXKppQ==" spinCount="100000" sheet="1" objects="1" scenarios="1"/>
  <pageMargins left="0.75" right="0.75" top="1" bottom="1" header="0.5" footer="0.5"/>
  <pageSetup paperSize="9" scale="6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showGridLines="0" zoomScale="90" zoomScaleNormal="90" zoomScalePageLayoutView="90" workbookViewId="0">
      <selection activeCell="B15" sqref="B15"/>
    </sheetView>
  </sheetViews>
  <sheetFormatPr baseColWidth="10" defaultColWidth="11" defaultRowHeight="15.5" x14ac:dyDescent="0.35"/>
  <cols>
    <col min="2" max="3" width="12.5" customWidth="1"/>
    <col min="4" max="4" width="30.83203125" customWidth="1"/>
    <col min="5" max="8" width="20.83203125" customWidth="1"/>
    <col min="9" max="13" width="12.5" customWidth="1"/>
  </cols>
  <sheetData>
    <row r="2" spans="2:19" ht="26" x14ac:dyDescent="0.6">
      <c r="B2" s="3" t="s">
        <v>0</v>
      </c>
      <c r="C2" s="3"/>
      <c r="D2" s="3"/>
      <c r="E2" s="2"/>
      <c r="F2" s="2"/>
      <c r="G2" s="31" t="s">
        <v>42</v>
      </c>
      <c r="H2" s="30"/>
      <c r="I2" s="30"/>
      <c r="J2" s="30"/>
      <c r="K2" s="30"/>
      <c r="L2" s="30"/>
      <c r="M2" s="30"/>
    </row>
    <row r="4" spans="2:19" ht="18.5" x14ac:dyDescent="0.45">
      <c r="B4" s="1" t="s">
        <v>2</v>
      </c>
      <c r="C4" s="1"/>
      <c r="D4" s="1"/>
      <c r="E4" s="32">
        <f>Eingabe!E4</f>
        <v>43631</v>
      </c>
    </row>
    <row r="5" spans="2:19" ht="18.5" x14ac:dyDescent="0.45">
      <c r="B5" s="1" t="s">
        <v>3</v>
      </c>
      <c r="C5" s="1"/>
      <c r="D5" s="1"/>
      <c r="E5" s="32" t="str">
        <f>Eingabe!E5</f>
        <v>PARANODON e.V.</v>
      </c>
    </row>
    <row r="6" spans="2:19" ht="18.5" x14ac:dyDescent="0.45">
      <c r="B6" s="1" t="s">
        <v>4</v>
      </c>
      <c r="C6" s="1"/>
      <c r="D6" s="1"/>
      <c r="E6" s="32" t="str">
        <f>Eingabe!E6</f>
        <v>C208</v>
      </c>
      <c r="F6" s="26"/>
    </row>
    <row r="7" spans="2:19" ht="18.5" x14ac:dyDescent="0.45">
      <c r="B7" s="1"/>
      <c r="C7" s="1"/>
      <c r="D7" s="1"/>
    </row>
    <row r="8" spans="2:19" ht="18.5" x14ac:dyDescent="0.35">
      <c r="B8" s="21" t="s">
        <v>5</v>
      </c>
      <c r="C8" s="21"/>
      <c r="D8" s="21"/>
      <c r="E8" s="22"/>
      <c r="F8" s="22"/>
      <c r="G8" s="22"/>
      <c r="H8" s="22"/>
      <c r="I8" s="22"/>
      <c r="J8" s="22"/>
      <c r="K8" s="22"/>
      <c r="L8" s="22"/>
      <c r="M8" s="22"/>
    </row>
    <row r="10" spans="2:19" ht="30" customHeight="1" thickBot="1" x14ac:dyDescent="0.4">
      <c r="B10" s="18" t="s">
        <v>5</v>
      </c>
      <c r="C10" s="25" t="s">
        <v>20</v>
      </c>
      <c r="D10" s="9" t="s">
        <v>1</v>
      </c>
      <c r="E10" s="10" t="s">
        <v>6</v>
      </c>
      <c r="F10" s="10" t="s">
        <v>7</v>
      </c>
      <c r="G10" s="10" t="s">
        <v>8</v>
      </c>
      <c r="H10" s="11" t="s">
        <v>15</v>
      </c>
      <c r="I10" s="15" t="s">
        <v>16</v>
      </c>
      <c r="J10" s="12" t="s">
        <v>17</v>
      </c>
      <c r="K10" s="17" t="s">
        <v>18</v>
      </c>
      <c r="L10" s="12" t="s">
        <v>19</v>
      </c>
      <c r="M10" s="14" t="s">
        <v>20</v>
      </c>
      <c r="N10" s="4"/>
      <c r="O10" s="4"/>
      <c r="P10" s="4"/>
      <c r="Q10" s="4"/>
      <c r="R10" s="4"/>
      <c r="S10" s="4"/>
    </row>
    <row r="11" spans="2:19" x14ac:dyDescent="0.35">
      <c r="B11" s="24">
        <v>1</v>
      </c>
      <c r="C11" s="29">
        <f>VLOOKUP($B11,Eingabe!$B$11:$M$35,12,FALSE)</f>
        <v>72</v>
      </c>
      <c r="D11" s="7" t="str">
        <f>VLOOKUP($B11,Eingabe!$B$11:$M$35,3,FALSE)</f>
        <v>xxx3</v>
      </c>
      <c r="E11" s="5" t="str">
        <f>VLOOKUP($B11,Eingabe!$B$11:$M$35,4,FALSE)</f>
        <v>yyy3</v>
      </c>
      <c r="F11" s="5" t="str">
        <f>VLOOKUP($B11,Eingabe!$B$11:$M$35,5,FALSE)</f>
        <v>zzz3</v>
      </c>
      <c r="G11" s="5" t="str">
        <f>VLOOKUP($B11,Eingabe!$B$11:$M$35,6,FALSE)</f>
        <v>aaa3</v>
      </c>
      <c r="H11" s="6" t="str">
        <f>VLOOKUP($B11,Eingabe!$B$11:$M$35,7,FALSE)</f>
        <v>PARANODON e.V.</v>
      </c>
      <c r="I11" s="27">
        <f>VLOOKUP($B11,Eingabe!$B$11:$M$35,8,FALSE)</f>
        <v>22</v>
      </c>
      <c r="J11" s="28">
        <f>VLOOKUP($B11,Eingabe!$B$11:$M$35,9,FALSE)</f>
        <v>23</v>
      </c>
      <c r="K11" s="19">
        <f>VLOOKUP($B11,Eingabe!$B$11:$M$35,10,FALSE)</f>
        <v>45</v>
      </c>
      <c r="L11" s="28">
        <f>VLOOKUP($B11,Eingabe!$B$11:$M$35,11,FALSE)</f>
        <v>27</v>
      </c>
      <c r="M11" s="20">
        <f>VLOOKUP($B11,Eingabe!$B$11:$M$35,12,FALSE)</f>
        <v>72</v>
      </c>
    </row>
    <row r="12" spans="2:19" x14ac:dyDescent="0.35">
      <c r="B12" s="24">
        <v>2</v>
      </c>
      <c r="C12" s="29">
        <f>VLOOKUP($B12,Eingabe!$B$11:$M$35,12,FALSE)</f>
        <v>31</v>
      </c>
      <c r="D12" s="7" t="str">
        <f>VLOOKUP($B12,Eingabe!$B$11:$M$35,3,FALSE)</f>
        <v>xxx4</v>
      </c>
      <c r="E12" s="5" t="str">
        <f>VLOOKUP($B12,Eingabe!$B$11:$M$35,4,FALSE)</f>
        <v>yyy4</v>
      </c>
      <c r="F12" s="5" t="str">
        <f>VLOOKUP($B12,Eingabe!$B$11:$M$35,5,FALSE)</f>
        <v>zzz4</v>
      </c>
      <c r="G12" s="5" t="str">
        <f>VLOOKUP($B12,Eingabe!$B$11:$M$35,6,FALSE)</f>
        <v>aaa4</v>
      </c>
      <c r="H12" s="6" t="str">
        <f>VLOOKUP($B12,Eingabe!$B$11:$M$35,7,FALSE)</f>
        <v>PARANODON e.V.</v>
      </c>
      <c r="I12" s="27">
        <f>VLOOKUP($B12,Eingabe!$B$11:$M$35,8,FALSE)</f>
        <v>10</v>
      </c>
      <c r="J12" s="28">
        <f>VLOOKUP($B12,Eingabe!$B$11:$M$35,9,FALSE)</f>
        <v>9</v>
      </c>
      <c r="K12" s="19">
        <f>VLOOKUP($B12,Eingabe!$B$11:$M$35,10,FALSE)</f>
        <v>19</v>
      </c>
      <c r="L12" s="28">
        <f>VLOOKUP($B12,Eingabe!$B$11:$M$35,11,FALSE)</f>
        <v>12</v>
      </c>
      <c r="M12" s="20">
        <f>VLOOKUP($B12,Eingabe!$B$11:$M$35,12,FALSE)</f>
        <v>31</v>
      </c>
    </row>
    <row r="13" spans="2:19" x14ac:dyDescent="0.35">
      <c r="B13" s="24">
        <v>3</v>
      </c>
      <c r="C13" s="29">
        <f>VLOOKUP($B13,Eingabe!$B$11:$M$35,12,FALSE)</f>
        <v>28</v>
      </c>
      <c r="D13" s="7" t="str">
        <f>VLOOKUP($B13,Eingabe!$B$11:$M$35,3,FALSE)</f>
        <v>xxx5</v>
      </c>
      <c r="E13" s="5" t="str">
        <f>VLOOKUP($B13,Eingabe!$B$11:$M$35,4,FALSE)</f>
        <v>yyy5</v>
      </c>
      <c r="F13" s="5" t="str">
        <f>VLOOKUP($B13,Eingabe!$B$11:$M$35,5,FALSE)</f>
        <v>zzz5</v>
      </c>
      <c r="G13" s="5" t="str">
        <f>VLOOKUP($B13,Eingabe!$B$11:$M$35,6,FALSE)</f>
        <v>aaa5</v>
      </c>
      <c r="H13" s="6" t="str">
        <f>VLOOKUP($B13,Eingabe!$B$11:$M$35,7,FALSE)</f>
        <v>PARANODON e.V.</v>
      </c>
      <c r="I13" s="27">
        <f>VLOOKUP($B13,Eingabe!$B$11:$M$35,8,FALSE)</f>
        <v>12</v>
      </c>
      <c r="J13" s="28">
        <f>VLOOKUP($B13,Eingabe!$B$11:$M$35,9,FALSE)</f>
        <v>9</v>
      </c>
      <c r="K13" s="19">
        <f>VLOOKUP($B13,Eingabe!$B$11:$M$35,10,FALSE)</f>
        <v>21</v>
      </c>
      <c r="L13" s="28">
        <f>VLOOKUP($B13,Eingabe!$B$11:$M$35,11,FALSE)</f>
        <v>7</v>
      </c>
      <c r="M13" s="20">
        <f>VLOOKUP($B13,Eingabe!$B$11:$M$35,12,FALSE)</f>
        <v>28</v>
      </c>
    </row>
    <row r="14" spans="2:19" x14ac:dyDescent="0.35">
      <c r="B14" s="24">
        <v>4</v>
      </c>
      <c r="C14" s="29" t="e">
        <f>VLOOKUP($B14,Eingabe!$B$11:$M$35,12,FALSE)</f>
        <v>#N/A</v>
      </c>
      <c r="D14" s="7" t="e">
        <f>VLOOKUP($B14,Eingabe!$B$11:$M$35,3,FALSE)</f>
        <v>#N/A</v>
      </c>
      <c r="E14" s="5" t="e">
        <f>VLOOKUP($B14,Eingabe!$B$11:$M$35,4,FALSE)</f>
        <v>#N/A</v>
      </c>
      <c r="F14" s="5" t="e">
        <f>VLOOKUP($B14,Eingabe!$B$11:$M$35,5,FALSE)</f>
        <v>#N/A</v>
      </c>
      <c r="G14" s="5" t="e">
        <f>VLOOKUP($B14,Eingabe!$B$11:$M$35,6,FALSE)</f>
        <v>#N/A</v>
      </c>
      <c r="H14" s="6" t="e">
        <f>VLOOKUP($B14,Eingabe!$B$11:$M$35,7,FALSE)</f>
        <v>#N/A</v>
      </c>
      <c r="I14" s="27" t="e">
        <f>VLOOKUP($B14,Eingabe!$B$11:$M$35,8,FALSE)</f>
        <v>#N/A</v>
      </c>
      <c r="J14" s="28" t="e">
        <f>VLOOKUP($B14,Eingabe!$B$11:$M$35,9,FALSE)</f>
        <v>#N/A</v>
      </c>
      <c r="K14" s="19" t="e">
        <f>VLOOKUP($B14,Eingabe!$B$11:$M$35,10,FALSE)</f>
        <v>#N/A</v>
      </c>
      <c r="L14" s="28" t="e">
        <f>VLOOKUP($B14,Eingabe!$B$11:$M$35,11,FALSE)</f>
        <v>#N/A</v>
      </c>
      <c r="M14" s="20" t="e">
        <f>VLOOKUP($B14,Eingabe!$B$11:$M$35,12,FALSE)</f>
        <v>#N/A</v>
      </c>
    </row>
    <row r="15" spans="2:19" x14ac:dyDescent="0.35">
      <c r="B15" s="24">
        <v>5</v>
      </c>
      <c r="C15" s="29">
        <f>VLOOKUP($B15,Eingabe!$B$11:$M$35,12,FALSE)</f>
        <v>23</v>
      </c>
      <c r="D15" s="7" t="str">
        <f>VLOOKUP($B15,Eingabe!$B$11:$M$35,3,FALSE)</f>
        <v>xxx2</v>
      </c>
      <c r="E15" s="5" t="str">
        <f>VLOOKUP($B15,Eingabe!$B$11:$M$35,4,FALSE)</f>
        <v>yyy2</v>
      </c>
      <c r="F15" s="5" t="str">
        <f>VLOOKUP($B15,Eingabe!$B$11:$M$35,5,FALSE)</f>
        <v>zzz2</v>
      </c>
      <c r="G15" s="5" t="str">
        <f>VLOOKUP($B15,Eingabe!$B$11:$M$35,6,FALSE)</f>
        <v>aaa2</v>
      </c>
      <c r="H15" s="6" t="str">
        <f>VLOOKUP($B15,Eingabe!$B$11:$M$35,7,FALSE)</f>
        <v>PARANODON e.V.</v>
      </c>
      <c r="I15" s="27">
        <f>VLOOKUP($B15,Eingabe!$B$11:$M$35,8,FALSE)</f>
        <v>9</v>
      </c>
      <c r="J15" s="28">
        <f>VLOOKUP($B15,Eingabe!$B$11:$M$35,9,FALSE)</f>
        <v>7</v>
      </c>
      <c r="K15" s="19">
        <f>VLOOKUP($B15,Eingabe!$B$11:$M$35,10,FALSE)</f>
        <v>16</v>
      </c>
      <c r="L15" s="28">
        <f>VLOOKUP($B15,Eingabe!$B$11:$M$35,11,FALSE)</f>
        <v>7</v>
      </c>
      <c r="M15" s="20">
        <f>VLOOKUP($B15,Eingabe!$B$11:$M$35,12,FALSE)</f>
        <v>23</v>
      </c>
    </row>
    <row r="16" spans="2:19" x14ac:dyDescent="0.35">
      <c r="B16" s="24">
        <v>6</v>
      </c>
      <c r="C16" s="29">
        <f>VLOOKUP($B16,Eingabe!$B$11:$M$35,12,FALSE)</f>
        <v>21</v>
      </c>
      <c r="D16" s="7" t="str">
        <f>VLOOKUP($B16,Eingabe!$B$11:$M$35,3,FALSE)</f>
        <v>xxx1</v>
      </c>
      <c r="E16" s="5" t="str">
        <f>VLOOKUP($B16,Eingabe!$B$11:$M$35,4,FALSE)</f>
        <v>yyy1</v>
      </c>
      <c r="F16" s="5" t="str">
        <f>VLOOKUP($B16,Eingabe!$B$11:$M$35,5,FALSE)</f>
        <v>zzz1</v>
      </c>
      <c r="G16" s="5" t="str">
        <f>VLOOKUP($B16,Eingabe!$B$11:$M$35,6,FALSE)</f>
        <v>aaa1</v>
      </c>
      <c r="H16" s="6" t="str">
        <f>VLOOKUP($B16,Eingabe!$B$11:$M$35,7,FALSE)</f>
        <v>PARANODON e.V.</v>
      </c>
      <c r="I16" s="27">
        <f>VLOOKUP($B16,Eingabe!$B$11:$M$35,8,FALSE)</f>
        <v>7</v>
      </c>
      <c r="J16" s="28">
        <f>VLOOKUP($B16,Eingabe!$B$11:$M$35,9,FALSE)</f>
        <v>4</v>
      </c>
      <c r="K16" s="19">
        <f>VLOOKUP($B16,Eingabe!$B$11:$M$35,10,FALSE)</f>
        <v>11</v>
      </c>
      <c r="L16" s="28">
        <f>VLOOKUP($B16,Eingabe!$B$11:$M$35,11,FALSE)</f>
        <v>10</v>
      </c>
      <c r="M16" s="20">
        <f>VLOOKUP($B16,Eingabe!$B$11:$M$35,12,FALSE)</f>
        <v>21</v>
      </c>
    </row>
    <row r="17" spans="2:13" x14ac:dyDescent="0.35">
      <c r="B17" s="24">
        <v>7</v>
      </c>
      <c r="C17" s="29">
        <f>VLOOKUP($B17,Eingabe!$B$11:$M$35,12,FALSE)</f>
        <v>0</v>
      </c>
      <c r="D17" s="7">
        <f>VLOOKUP($B17,Eingabe!$B$11:$M$35,3,FALSE)</f>
        <v>0</v>
      </c>
      <c r="E17" s="5">
        <f>VLOOKUP($B17,Eingabe!$B$11:$M$35,4,FALSE)</f>
        <v>0</v>
      </c>
      <c r="F17" s="5">
        <f>VLOOKUP($B17,Eingabe!$B$11:$M$35,5,FALSE)</f>
        <v>0</v>
      </c>
      <c r="G17" s="5">
        <f>VLOOKUP($B17,Eingabe!$B$11:$M$35,6,FALSE)</f>
        <v>0</v>
      </c>
      <c r="H17" s="6" t="str">
        <f>VLOOKUP($B17,Eingabe!$B$11:$M$35,7,FALSE)</f>
        <v>PARANODON e.V.</v>
      </c>
      <c r="I17" s="27">
        <f>VLOOKUP($B17,Eingabe!$B$11:$M$35,8,FALSE)</f>
        <v>0</v>
      </c>
      <c r="J17" s="28">
        <f>VLOOKUP($B17,Eingabe!$B$11:$M$35,9,FALSE)</f>
        <v>0</v>
      </c>
      <c r="K17" s="19">
        <f>VLOOKUP($B17,Eingabe!$B$11:$M$35,10,FALSE)</f>
        <v>0</v>
      </c>
      <c r="L17" s="28">
        <f>VLOOKUP($B17,Eingabe!$B$11:$M$35,11,FALSE)</f>
        <v>0</v>
      </c>
      <c r="M17" s="20">
        <f>VLOOKUP($B17,Eingabe!$B$11:$M$35,12,FALSE)</f>
        <v>0</v>
      </c>
    </row>
    <row r="18" spans="2:13" x14ac:dyDescent="0.35">
      <c r="B18" s="24">
        <v>8</v>
      </c>
      <c r="C18" s="29" t="e">
        <f>VLOOKUP($B18,Eingabe!$B$11:$M$35,12,FALSE)</f>
        <v>#N/A</v>
      </c>
      <c r="D18" s="7" t="e">
        <f>VLOOKUP($B18,Eingabe!$B$11:$M$35,3,FALSE)</f>
        <v>#N/A</v>
      </c>
      <c r="E18" s="5" t="e">
        <f>VLOOKUP($B18,Eingabe!$B$11:$M$35,4,FALSE)</f>
        <v>#N/A</v>
      </c>
      <c r="F18" s="5" t="e">
        <f>VLOOKUP($B18,Eingabe!$B$11:$M$35,5,FALSE)</f>
        <v>#N/A</v>
      </c>
      <c r="G18" s="5" t="e">
        <f>VLOOKUP($B18,Eingabe!$B$11:$M$35,6,FALSE)</f>
        <v>#N/A</v>
      </c>
      <c r="H18" s="6" t="e">
        <f>VLOOKUP($B18,Eingabe!$B$11:$M$35,7,FALSE)</f>
        <v>#N/A</v>
      </c>
      <c r="I18" s="27" t="e">
        <f>VLOOKUP($B18,Eingabe!$B$11:$M$35,8,FALSE)</f>
        <v>#N/A</v>
      </c>
      <c r="J18" s="28" t="e">
        <f>VLOOKUP($B18,Eingabe!$B$11:$M$35,9,FALSE)</f>
        <v>#N/A</v>
      </c>
      <c r="K18" s="19" t="e">
        <f>VLOOKUP($B18,Eingabe!$B$11:$M$35,10,FALSE)</f>
        <v>#N/A</v>
      </c>
      <c r="L18" s="28" t="e">
        <f>VLOOKUP($B18,Eingabe!$B$11:$M$35,11,FALSE)</f>
        <v>#N/A</v>
      </c>
      <c r="M18" s="20" t="e">
        <f>VLOOKUP($B18,Eingabe!$B$11:$M$35,12,FALSE)</f>
        <v>#N/A</v>
      </c>
    </row>
    <row r="19" spans="2:13" x14ac:dyDescent="0.35">
      <c r="B19" s="24">
        <v>9</v>
      </c>
      <c r="C19" s="29" t="e">
        <f>VLOOKUP($B19,Eingabe!$B$11:$M$35,12,FALSE)</f>
        <v>#N/A</v>
      </c>
      <c r="D19" s="7" t="e">
        <f>VLOOKUP($B19,Eingabe!$B$11:$M$35,3,FALSE)</f>
        <v>#N/A</v>
      </c>
      <c r="E19" s="5" t="e">
        <f>VLOOKUP($B19,Eingabe!$B$11:$M$35,4,FALSE)</f>
        <v>#N/A</v>
      </c>
      <c r="F19" s="5" t="e">
        <f>VLOOKUP($B19,Eingabe!$B$11:$M$35,5,FALSE)</f>
        <v>#N/A</v>
      </c>
      <c r="G19" s="5" t="e">
        <f>VLOOKUP($B19,Eingabe!$B$11:$M$35,6,FALSE)</f>
        <v>#N/A</v>
      </c>
      <c r="H19" s="6" t="e">
        <f>VLOOKUP($B19,Eingabe!$B$11:$M$35,7,FALSE)</f>
        <v>#N/A</v>
      </c>
      <c r="I19" s="27" t="e">
        <f>VLOOKUP($B19,Eingabe!$B$11:$M$35,8,FALSE)</f>
        <v>#N/A</v>
      </c>
      <c r="J19" s="28" t="e">
        <f>VLOOKUP($B19,Eingabe!$B$11:$M$35,9,FALSE)</f>
        <v>#N/A</v>
      </c>
      <c r="K19" s="19" t="e">
        <f>VLOOKUP($B19,Eingabe!$B$11:$M$35,10,FALSE)</f>
        <v>#N/A</v>
      </c>
      <c r="L19" s="28" t="e">
        <f>VLOOKUP($B19,Eingabe!$B$11:$M$35,11,FALSE)</f>
        <v>#N/A</v>
      </c>
      <c r="M19" s="20" t="e">
        <f>VLOOKUP($B19,Eingabe!$B$11:$M$35,12,FALSE)</f>
        <v>#N/A</v>
      </c>
    </row>
    <row r="20" spans="2:13" x14ac:dyDescent="0.35">
      <c r="B20" s="24">
        <v>10</v>
      </c>
      <c r="C20" s="29" t="e">
        <f>VLOOKUP($B20,Eingabe!$B$11:$M$35,12,FALSE)</f>
        <v>#N/A</v>
      </c>
      <c r="D20" s="7" t="e">
        <f>VLOOKUP($B20,Eingabe!$B$11:$M$35,3,FALSE)</f>
        <v>#N/A</v>
      </c>
      <c r="E20" s="5" t="e">
        <f>VLOOKUP($B20,Eingabe!$B$11:$M$35,4,FALSE)</f>
        <v>#N/A</v>
      </c>
      <c r="F20" s="5" t="e">
        <f>VLOOKUP($B20,Eingabe!$B$11:$M$35,5,FALSE)</f>
        <v>#N/A</v>
      </c>
      <c r="G20" s="5" t="e">
        <f>VLOOKUP($B20,Eingabe!$B$11:$M$35,6,FALSE)</f>
        <v>#N/A</v>
      </c>
      <c r="H20" s="6" t="e">
        <f>VLOOKUP($B20,Eingabe!$B$11:$M$35,7,FALSE)</f>
        <v>#N/A</v>
      </c>
      <c r="I20" s="27" t="e">
        <f>VLOOKUP($B20,Eingabe!$B$11:$M$35,8,FALSE)</f>
        <v>#N/A</v>
      </c>
      <c r="J20" s="28" t="e">
        <f>VLOOKUP($B20,Eingabe!$B$11:$M$35,9,FALSE)</f>
        <v>#N/A</v>
      </c>
      <c r="K20" s="19" t="e">
        <f>VLOOKUP($B20,Eingabe!$B$11:$M$35,10,FALSE)</f>
        <v>#N/A</v>
      </c>
      <c r="L20" s="28" t="e">
        <f>VLOOKUP($B20,Eingabe!$B$11:$M$35,11,FALSE)</f>
        <v>#N/A</v>
      </c>
      <c r="M20" s="20" t="e">
        <f>VLOOKUP($B20,Eingabe!$B$11:$M$35,12,FALSE)</f>
        <v>#N/A</v>
      </c>
    </row>
    <row r="21" spans="2:13" x14ac:dyDescent="0.35">
      <c r="B21" s="24">
        <v>11</v>
      </c>
      <c r="C21" s="29" t="e">
        <f>VLOOKUP($B21,Eingabe!$B$11:$M$35,12,FALSE)</f>
        <v>#N/A</v>
      </c>
      <c r="D21" s="7" t="e">
        <f>VLOOKUP($B21,Eingabe!$B$11:$M$35,3,FALSE)</f>
        <v>#N/A</v>
      </c>
      <c r="E21" s="5" t="e">
        <f>VLOOKUP($B21,Eingabe!$B$11:$M$35,4,FALSE)</f>
        <v>#N/A</v>
      </c>
      <c r="F21" s="5" t="e">
        <f>VLOOKUP($B21,Eingabe!$B$11:$M$35,5,FALSE)</f>
        <v>#N/A</v>
      </c>
      <c r="G21" s="5" t="e">
        <f>VLOOKUP($B21,Eingabe!$B$11:$M$35,6,FALSE)</f>
        <v>#N/A</v>
      </c>
      <c r="H21" s="6" t="e">
        <f>VLOOKUP($B21,Eingabe!$B$11:$M$35,7,FALSE)</f>
        <v>#N/A</v>
      </c>
      <c r="I21" s="27" t="e">
        <f>VLOOKUP($B21,Eingabe!$B$11:$M$35,8,FALSE)</f>
        <v>#N/A</v>
      </c>
      <c r="J21" s="28" t="e">
        <f>VLOOKUP($B21,Eingabe!$B$11:$M$35,9,FALSE)</f>
        <v>#N/A</v>
      </c>
      <c r="K21" s="19" t="e">
        <f>VLOOKUP($B21,Eingabe!$B$11:$M$35,10,FALSE)</f>
        <v>#N/A</v>
      </c>
      <c r="L21" s="28" t="e">
        <f>VLOOKUP($B21,Eingabe!$B$11:$M$35,11,FALSE)</f>
        <v>#N/A</v>
      </c>
      <c r="M21" s="20" t="e">
        <f>VLOOKUP($B21,Eingabe!$B$11:$M$35,12,FALSE)</f>
        <v>#N/A</v>
      </c>
    </row>
    <row r="22" spans="2:13" x14ac:dyDescent="0.35">
      <c r="B22" s="24">
        <v>12</v>
      </c>
      <c r="C22" s="29" t="e">
        <f>VLOOKUP($B22,Eingabe!$B$11:$M$35,12,FALSE)</f>
        <v>#N/A</v>
      </c>
      <c r="D22" s="7" t="e">
        <f>VLOOKUP($B22,Eingabe!$B$11:$M$35,3,FALSE)</f>
        <v>#N/A</v>
      </c>
      <c r="E22" s="5" t="e">
        <f>VLOOKUP($B22,Eingabe!$B$11:$M$35,4,FALSE)</f>
        <v>#N/A</v>
      </c>
      <c r="F22" s="5" t="e">
        <f>VLOOKUP($B22,Eingabe!$B$11:$M$35,5,FALSE)</f>
        <v>#N/A</v>
      </c>
      <c r="G22" s="5" t="e">
        <f>VLOOKUP($B22,Eingabe!$B$11:$M$35,6,FALSE)</f>
        <v>#N/A</v>
      </c>
      <c r="H22" s="6" t="e">
        <f>VLOOKUP($B22,Eingabe!$B$11:$M$35,7,FALSE)</f>
        <v>#N/A</v>
      </c>
      <c r="I22" s="27" t="e">
        <f>VLOOKUP($B22,Eingabe!$B$11:$M$35,8,FALSE)</f>
        <v>#N/A</v>
      </c>
      <c r="J22" s="28" t="e">
        <f>VLOOKUP($B22,Eingabe!$B$11:$M$35,9,FALSE)</f>
        <v>#N/A</v>
      </c>
      <c r="K22" s="19" t="e">
        <f>VLOOKUP($B22,Eingabe!$B$11:$M$35,10,FALSE)</f>
        <v>#N/A</v>
      </c>
      <c r="L22" s="28" t="e">
        <f>VLOOKUP($B22,Eingabe!$B$11:$M$35,11,FALSE)</f>
        <v>#N/A</v>
      </c>
      <c r="M22" s="20" t="e">
        <f>VLOOKUP($B22,Eingabe!$B$11:$M$35,12,FALSE)</f>
        <v>#N/A</v>
      </c>
    </row>
    <row r="23" spans="2:13" x14ac:dyDescent="0.35">
      <c r="B23" s="24">
        <v>13</v>
      </c>
      <c r="C23" s="29" t="e">
        <f>VLOOKUP($B23,Eingabe!$B$11:$M$35,12,FALSE)</f>
        <v>#N/A</v>
      </c>
      <c r="D23" s="7" t="e">
        <f>VLOOKUP($B23,Eingabe!$B$11:$M$35,3,FALSE)</f>
        <v>#N/A</v>
      </c>
      <c r="E23" s="5" t="e">
        <f>VLOOKUP($B23,Eingabe!$B$11:$M$35,4,FALSE)</f>
        <v>#N/A</v>
      </c>
      <c r="F23" s="5" t="e">
        <f>VLOOKUP($B23,Eingabe!$B$11:$M$35,5,FALSE)</f>
        <v>#N/A</v>
      </c>
      <c r="G23" s="5" t="e">
        <f>VLOOKUP($B23,Eingabe!$B$11:$M$35,6,FALSE)</f>
        <v>#N/A</v>
      </c>
      <c r="H23" s="6" t="e">
        <f>VLOOKUP($B23,Eingabe!$B$11:$M$35,7,FALSE)</f>
        <v>#N/A</v>
      </c>
      <c r="I23" s="27" t="e">
        <f>VLOOKUP($B23,Eingabe!$B$11:$M$35,8,FALSE)</f>
        <v>#N/A</v>
      </c>
      <c r="J23" s="28" t="e">
        <f>VLOOKUP($B23,Eingabe!$B$11:$M$35,9,FALSE)</f>
        <v>#N/A</v>
      </c>
      <c r="K23" s="19" t="e">
        <f>VLOOKUP($B23,Eingabe!$B$11:$M$35,10,FALSE)</f>
        <v>#N/A</v>
      </c>
      <c r="L23" s="28" t="e">
        <f>VLOOKUP($B23,Eingabe!$B$11:$M$35,11,FALSE)</f>
        <v>#N/A</v>
      </c>
      <c r="M23" s="20" t="e">
        <f>VLOOKUP($B23,Eingabe!$B$11:$M$35,12,FALSE)</f>
        <v>#N/A</v>
      </c>
    </row>
    <row r="24" spans="2:13" x14ac:dyDescent="0.35">
      <c r="B24" s="24">
        <v>14</v>
      </c>
      <c r="C24" s="29" t="e">
        <f>VLOOKUP($B24,Eingabe!$B$11:$M$35,12,FALSE)</f>
        <v>#N/A</v>
      </c>
      <c r="D24" s="7" t="e">
        <f>VLOOKUP($B24,Eingabe!$B$11:$M$35,3,FALSE)</f>
        <v>#N/A</v>
      </c>
      <c r="E24" s="5" t="e">
        <f>VLOOKUP($B24,Eingabe!$B$11:$M$35,4,FALSE)</f>
        <v>#N/A</v>
      </c>
      <c r="F24" s="5" t="e">
        <f>VLOOKUP($B24,Eingabe!$B$11:$M$35,5,FALSE)</f>
        <v>#N/A</v>
      </c>
      <c r="G24" s="5" t="e">
        <f>VLOOKUP($B24,Eingabe!$B$11:$M$35,6,FALSE)</f>
        <v>#N/A</v>
      </c>
      <c r="H24" s="6" t="e">
        <f>VLOOKUP($B24,Eingabe!$B$11:$M$35,7,FALSE)</f>
        <v>#N/A</v>
      </c>
      <c r="I24" s="27" t="e">
        <f>VLOOKUP($B24,Eingabe!$B$11:$M$35,8,FALSE)</f>
        <v>#N/A</v>
      </c>
      <c r="J24" s="28" t="e">
        <f>VLOOKUP($B24,Eingabe!$B$11:$M$35,9,FALSE)</f>
        <v>#N/A</v>
      </c>
      <c r="K24" s="19" t="e">
        <f>VLOOKUP($B24,Eingabe!$B$11:$M$35,10,FALSE)</f>
        <v>#N/A</v>
      </c>
      <c r="L24" s="28" t="e">
        <f>VLOOKUP($B24,Eingabe!$B$11:$M$35,11,FALSE)</f>
        <v>#N/A</v>
      </c>
      <c r="M24" s="20" t="e">
        <f>VLOOKUP($B24,Eingabe!$B$11:$M$35,12,FALSE)</f>
        <v>#N/A</v>
      </c>
    </row>
    <row r="25" spans="2:13" x14ac:dyDescent="0.35">
      <c r="B25" s="24">
        <v>15</v>
      </c>
      <c r="C25" s="29" t="e">
        <f>VLOOKUP($B25,Eingabe!$B$11:$M$35,12,FALSE)</f>
        <v>#N/A</v>
      </c>
      <c r="D25" s="7" t="e">
        <f>VLOOKUP($B25,Eingabe!$B$11:$M$35,3,FALSE)</f>
        <v>#N/A</v>
      </c>
      <c r="E25" s="5" t="e">
        <f>VLOOKUP($B25,Eingabe!$B$11:$M$35,4,FALSE)</f>
        <v>#N/A</v>
      </c>
      <c r="F25" s="5" t="e">
        <f>VLOOKUP($B25,Eingabe!$B$11:$M$35,5,FALSE)</f>
        <v>#N/A</v>
      </c>
      <c r="G25" s="5" t="e">
        <f>VLOOKUP($B25,Eingabe!$B$11:$M$35,6,FALSE)</f>
        <v>#N/A</v>
      </c>
      <c r="H25" s="6" t="e">
        <f>VLOOKUP($B25,Eingabe!$B$11:$M$35,7,FALSE)</f>
        <v>#N/A</v>
      </c>
      <c r="I25" s="27" t="e">
        <f>VLOOKUP($B25,Eingabe!$B$11:$M$35,8,FALSE)</f>
        <v>#N/A</v>
      </c>
      <c r="J25" s="28" t="e">
        <f>VLOOKUP($B25,Eingabe!$B$11:$M$35,9,FALSE)</f>
        <v>#N/A</v>
      </c>
      <c r="K25" s="19" t="e">
        <f>VLOOKUP($B25,Eingabe!$B$11:$M$35,10,FALSE)</f>
        <v>#N/A</v>
      </c>
      <c r="L25" s="28" t="e">
        <f>VLOOKUP($B25,Eingabe!$B$11:$M$35,11,FALSE)</f>
        <v>#N/A</v>
      </c>
      <c r="M25" s="20" t="e">
        <f>VLOOKUP($B25,Eingabe!$B$11:$M$35,12,FALSE)</f>
        <v>#N/A</v>
      </c>
    </row>
    <row r="26" spans="2:13" x14ac:dyDescent="0.35">
      <c r="B26" s="24">
        <v>16</v>
      </c>
      <c r="C26" s="29" t="e">
        <f>VLOOKUP($B26,Eingabe!$B$11:$M$35,12,FALSE)</f>
        <v>#N/A</v>
      </c>
      <c r="D26" s="7" t="e">
        <f>VLOOKUP($B26,Eingabe!$B$11:$M$35,3,FALSE)</f>
        <v>#N/A</v>
      </c>
      <c r="E26" s="5" t="e">
        <f>VLOOKUP($B26,Eingabe!$B$11:$M$35,4,FALSE)</f>
        <v>#N/A</v>
      </c>
      <c r="F26" s="5" t="e">
        <f>VLOOKUP($B26,Eingabe!$B$11:$M$35,5,FALSE)</f>
        <v>#N/A</v>
      </c>
      <c r="G26" s="5" t="e">
        <f>VLOOKUP($B26,Eingabe!$B$11:$M$35,6,FALSE)</f>
        <v>#N/A</v>
      </c>
      <c r="H26" s="6" t="e">
        <f>VLOOKUP($B26,Eingabe!$B$11:$M$35,7,FALSE)</f>
        <v>#N/A</v>
      </c>
      <c r="I26" s="27" t="e">
        <f>VLOOKUP($B26,Eingabe!$B$11:$M$35,8,FALSE)</f>
        <v>#N/A</v>
      </c>
      <c r="J26" s="28" t="e">
        <f>VLOOKUP($B26,Eingabe!$B$11:$M$35,9,FALSE)</f>
        <v>#N/A</v>
      </c>
      <c r="K26" s="19" t="e">
        <f>VLOOKUP($B26,Eingabe!$B$11:$M$35,10,FALSE)</f>
        <v>#N/A</v>
      </c>
      <c r="L26" s="28" t="e">
        <f>VLOOKUP($B26,Eingabe!$B$11:$M$35,11,FALSE)</f>
        <v>#N/A</v>
      </c>
      <c r="M26" s="20" t="e">
        <f>VLOOKUP($B26,Eingabe!$B$11:$M$35,12,FALSE)</f>
        <v>#N/A</v>
      </c>
    </row>
    <row r="27" spans="2:13" x14ac:dyDescent="0.35">
      <c r="B27" s="24">
        <v>17</v>
      </c>
      <c r="C27" s="29" t="e">
        <f>VLOOKUP($B27,Eingabe!$B$11:$M$35,12,FALSE)</f>
        <v>#N/A</v>
      </c>
      <c r="D27" s="7" t="e">
        <f>VLOOKUP($B27,Eingabe!$B$11:$M$35,3,FALSE)</f>
        <v>#N/A</v>
      </c>
      <c r="E27" s="5" t="e">
        <f>VLOOKUP($B27,Eingabe!$B$11:$M$35,4,FALSE)</f>
        <v>#N/A</v>
      </c>
      <c r="F27" s="5" t="e">
        <f>VLOOKUP($B27,Eingabe!$B$11:$M$35,5,FALSE)</f>
        <v>#N/A</v>
      </c>
      <c r="G27" s="5" t="e">
        <f>VLOOKUP($B27,Eingabe!$B$11:$M$35,6,FALSE)</f>
        <v>#N/A</v>
      </c>
      <c r="H27" s="6" t="e">
        <f>VLOOKUP($B27,Eingabe!$B$11:$M$35,7,FALSE)</f>
        <v>#N/A</v>
      </c>
      <c r="I27" s="27" t="e">
        <f>VLOOKUP($B27,Eingabe!$B$11:$M$35,8,FALSE)</f>
        <v>#N/A</v>
      </c>
      <c r="J27" s="28" t="e">
        <f>VLOOKUP($B27,Eingabe!$B$11:$M$35,9,FALSE)</f>
        <v>#N/A</v>
      </c>
      <c r="K27" s="19" t="e">
        <f>VLOOKUP($B27,Eingabe!$B$11:$M$35,10,FALSE)</f>
        <v>#N/A</v>
      </c>
      <c r="L27" s="28" t="e">
        <f>VLOOKUP($B27,Eingabe!$B$11:$M$35,11,FALSE)</f>
        <v>#N/A</v>
      </c>
      <c r="M27" s="20" t="e">
        <f>VLOOKUP($B27,Eingabe!$B$11:$M$35,12,FALSE)</f>
        <v>#N/A</v>
      </c>
    </row>
    <row r="28" spans="2:13" x14ac:dyDescent="0.35">
      <c r="B28" s="24">
        <v>18</v>
      </c>
      <c r="C28" s="29" t="e">
        <f>VLOOKUP($B28,Eingabe!$B$11:$M$35,12,FALSE)</f>
        <v>#N/A</v>
      </c>
      <c r="D28" s="7" t="e">
        <f>VLOOKUP($B28,Eingabe!$B$11:$M$35,3,FALSE)</f>
        <v>#N/A</v>
      </c>
      <c r="E28" s="5" t="e">
        <f>VLOOKUP($B28,Eingabe!$B$11:$M$35,4,FALSE)</f>
        <v>#N/A</v>
      </c>
      <c r="F28" s="5" t="e">
        <f>VLOOKUP($B28,Eingabe!$B$11:$M$35,5,FALSE)</f>
        <v>#N/A</v>
      </c>
      <c r="G28" s="5" t="e">
        <f>VLOOKUP($B28,Eingabe!$B$11:$M$35,6,FALSE)</f>
        <v>#N/A</v>
      </c>
      <c r="H28" s="6" t="e">
        <f>VLOOKUP($B28,Eingabe!$B$11:$M$35,7,FALSE)</f>
        <v>#N/A</v>
      </c>
      <c r="I28" s="27" t="e">
        <f>VLOOKUP($B28,Eingabe!$B$11:$M$35,8,FALSE)</f>
        <v>#N/A</v>
      </c>
      <c r="J28" s="28" t="e">
        <f>VLOOKUP($B28,Eingabe!$B$11:$M$35,9,FALSE)</f>
        <v>#N/A</v>
      </c>
      <c r="K28" s="19" t="e">
        <f>VLOOKUP($B28,Eingabe!$B$11:$M$35,10,FALSE)</f>
        <v>#N/A</v>
      </c>
      <c r="L28" s="28" t="e">
        <f>VLOOKUP($B28,Eingabe!$B$11:$M$35,11,FALSE)</f>
        <v>#N/A</v>
      </c>
      <c r="M28" s="20" t="e">
        <f>VLOOKUP($B28,Eingabe!$B$11:$M$35,12,FALSE)</f>
        <v>#N/A</v>
      </c>
    </row>
    <row r="29" spans="2:13" x14ac:dyDescent="0.35">
      <c r="B29" s="24">
        <v>19</v>
      </c>
      <c r="C29" s="29" t="e">
        <f>VLOOKUP($B29,Eingabe!$B$11:$M$35,12,FALSE)</f>
        <v>#N/A</v>
      </c>
      <c r="D29" s="7" t="e">
        <f>VLOOKUP($B29,Eingabe!$B$11:$M$35,3,FALSE)</f>
        <v>#N/A</v>
      </c>
      <c r="E29" s="5" t="e">
        <f>VLOOKUP($B29,Eingabe!$B$11:$M$35,4,FALSE)</f>
        <v>#N/A</v>
      </c>
      <c r="F29" s="5" t="e">
        <f>VLOOKUP($B29,Eingabe!$B$11:$M$35,5,FALSE)</f>
        <v>#N/A</v>
      </c>
      <c r="G29" s="5" t="e">
        <f>VLOOKUP($B29,Eingabe!$B$11:$M$35,6,FALSE)</f>
        <v>#N/A</v>
      </c>
      <c r="H29" s="6" t="e">
        <f>VLOOKUP($B29,Eingabe!$B$11:$M$35,7,FALSE)</f>
        <v>#N/A</v>
      </c>
      <c r="I29" s="27" t="e">
        <f>VLOOKUP($B29,Eingabe!$B$11:$M$35,8,FALSE)</f>
        <v>#N/A</v>
      </c>
      <c r="J29" s="28" t="e">
        <f>VLOOKUP($B29,Eingabe!$B$11:$M$35,9,FALSE)</f>
        <v>#N/A</v>
      </c>
      <c r="K29" s="19" t="e">
        <f>VLOOKUP($B29,Eingabe!$B$11:$M$35,10,FALSE)</f>
        <v>#N/A</v>
      </c>
      <c r="L29" s="28" t="e">
        <f>VLOOKUP($B29,Eingabe!$B$11:$M$35,11,FALSE)</f>
        <v>#N/A</v>
      </c>
      <c r="M29" s="20" t="e">
        <f>VLOOKUP($B29,Eingabe!$B$11:$M$35,12,FALSE)</f>
        <v>#N/A</v>
      </c>
    </row>
    <row r="30" spans="2:13" x14ac:dyDescent="0.35">
      <c r="B30" s="24">
        <v>20</v>
      </c>
      <c r="C30" s="29" t="e">
        <f>VLOOKUP($B30,Eingabe!$B$11:$M$35,12,FALSE)</f>
        <v>#N/A</v>
      </c>
      <c r="D30" s="7" t="e">
        <f>VLOOKUP($B30,Eingabe!$B$11:$M$35,3,FALSE)</f>
        <v>#N/A</v>
      </c>
      <c r="E30" s="5" t="e">
        <f>VLOOKUP($B30,Eingabe!$B$11:$M$35,4,FALSE)</f>
        <v>#N/A</v>
      </c>
      <c r="F30" s="5" t="e">
        <f>VLOOKUP($B30,Eingabe!$B$11:$M$35,5,FALSE)</f>
        <v>#N/A</v>
      </c>
      <c r="G30" s="5" t="e">
        <f>VLOOKUP($B30,Eingabe!$B$11:$M$35,6,FALSE)</f>
        <v>#N/A</v>
      </c>
      <c r="H30" s="6" t="e">
        <f>VLOOKUP($B30,Eingabe!$B$11:$M$35,7,FALSE)</f>
        <v>#N/A</v>
      </c>
      <c r="I30" s="27" t="e">
        <f>VLOOKUP($B30,Eingabe!$B$11:$M$35,8,FALSE)</f>
        <v>#N/A</v>
      </c>
      <c r="J30" s="28" t="e">
        <f>VLOOKUP($B30,Eingabe!$B$11:$M$35,9,FALSE)</f>
        <v>#N/A</v>
      </c>
      <c r="K30" s="19" t="e">
        <f>VLOOKUP($B30,Eingabe!$B$11:$M$35,10,FALSE)</f>
        <v>#N/A</v>
      </c>
      <c r="L30" s="28" t="e">
        <f>VLOOKUP($B30,Eingabe!$B$11:$M$35,11,FALSE)</f>
        <v>#N/A</v>
      </c>
      <c r="M30" s="20" t="e">
        <f>VLOOKUP($B30,Eingabe!$B$11:$M$35,12,FALSE)</f>
        <v>#N/A</v>
      </c>
    </row>
    <row r="31" spans="2:13" x14ac:dyDescent="0.35">
      <c r="B31" s="24">
        <v>21</v>
      </c>
      <c r="C31" s="29" t="e">
        <f>VLOOKUP($B31,Eingabe!$B$11:$M$35,12,FALSE)</f>
        <v>#N/A</v>
      </c>
      <c r="D31" s="7" t="e">
        <f>VLOOKUP($B31,Eingabe!$B$11:$M$35,3,FALSE)</f>
        <v>#N/A</v>
      </c>
      <c r="E31" s="5" t="e">
        <f>VLOOKUP($B31,Eingabe!$B$11:$M$35,4,FALSE)</f>
        <v>#N/A</v>
      </c>
      <c r="F31" s="5" t="e">
        <f>VLOOKUP($B31,Eingabe!$B$11:$M$35,5,FALSE)</f>
        <v>#N/A</v>
      </c>
      <c r="G31" s="5" t="e">
        <f>VLOOKUP($B31,Eingabe!$B$11:$M$35,6,FALSE)</f>
        <v>#N/A</v>
      </c>
      <c r="H31" s="6" t="e">
        <f>VLOOKUP($B31,Eingabe!$B$11:$M$35,7,FALSE)</f>
        <v>#N/A</v>
      </c>
      <c r="I31" s="27" t="e">
        <f>VLOOKUP($B31,Eingabe!$B$11:$M$35,8,FALSE)</f>
        <v>#N/A</v>
      </c>
      <c r="J31" s="28" t="e">
        <f>VLOOKUP($B31,Eingabe!$B$11:$M$35,9,FALSE)</f>
        <v>#N/A</v>
      </c>
      <c r="K31" s="19" t="e">
        <f>VLOOKUP($B31,Eingabe!$B$11:$M$35,10,FALSE)</f>
        <v>#N/A</v>
      </c>
      <c r="L31" s="28" t="e">
        <f>VLOOKUP($B31,Eingabe!$B$11:$M$35,11,FALSE)</f>
        <v>#N/A</v>
      </c>
      <c r="M31" s="20" t="e">
        <f>VLOOKUP($B31,Eingabe!$B$11:$M$35,12,FALSE)</f>
        <v>#N/A</v>
      </c>
    </row>
    <row r="32" spans="2:13" x14ac:dyDescent="0.35">
      <c r="B32" s="24">
        <v>22</v>
      </c>
      <c r="C32" s="29" t="e">
        <f>VLOOKUP($B32,Eingabe!$B$11:$M$35,12,FALSE)</f>
        <v>#N/A</v>
      </c>
      <c r="D32" s="7" t="e">
        <f>VLOOKUP($B32,Eingabe!$B$11:$M$35,3,FALSE)</f>
        <v>#N/A</v>
      </c>
      <c r="E32" s="5" t="e">
        <f>VLOOKUP($B32,Eingabe!$B$11:$M$35,4,FALSE)</f>
        <v>#N/A</v>
      </c>
      <c r="F32" s="5" t="e">
        <f>VLOOKUP($B32,Eingabe!$B$11:$M$35,5,FALSE)</f>
        <v>#N/A</v>
      </c>
      <c r="G32" s="5" t="e">
        <f>VLOOKUP($B32,Eingabe!$B$11:$M$35,6,FALSE)</f>
        <v>#N/A</v>
      </c>
      <c r="H32" s="6" t="e">
        <f>VLOOKUP($B32,Eingabe!$B$11:$M$35,7,FALSE)</f>
        <v>#N/A</v>
      </c>
      <c r="I32" s="27" t="e">
        <f>VLOOKUP($B32,Eingabe!$B$11:$M$35,8,FALSE)</f>
        <v>#N/A</v>
      </c>
      <c r="J32" s="28" t="e">
        <f>VLOOKUP($B32,Eingabe!$B$11:$M$35,9,FALSE)</f>
        <v>#N/A</v>
      </c>
      <c r="K32" s="19" t="e">
        <f>VLOOKUP($B32,Eingabe!$B$11:$M$35,10,FALSE)</f>
        <v>#N/A</v>
      </c>
      <c r="L32" s="28" t="e">
        <f>VLOOKUP($B32,Eingabe!$B$11:$M$35,11,FALSE)</f>
        <v>#N/A</v>
      </c>
      <c r="M32" s="20" t="e">
        <f>VLOOKUP($B32,Eingabe!$B$11:$M$35,12,FALSE)</f>
        <v>#N/A</v>
      </c>
    </row>
    <row r="33" spans="2:13" x14ac:dyDescent="0.35">
      <c r="B33" s="24">
        <v>23</v>
      </c>
      <c r="C33" s="29" t="e">
        <f>VLOOKUP($B33,Eingabe!$B$11:$M$35,12,FALSE)</f>
        <v>#N/A</v>
      </c>
      <c r="D33" s="7" t="e">
        <f>VLOOKUP($B33,Eingabe!$B$11:$M$35,3,FALSE)</f>
        <v>#N/A</v>
      </c>
      <c r="E33" s="5" t="e">
        <f>VLOOKUP($B33,Eingabe!$B$11:$M$35,4,FALSE)</f>
        <v>#N/A</v>
      </c>
      <c r="F33" s="5" t="e">
        <f>VLOOKUP($B33,Eingabe!$B$11:$M$35,5,FALSE)</f>
        <v>#N/A</v>
      </c>
      <c r="G33" s="5" t="e">
        <f>VLOOKUP($B33,Eingabe!$B$11:$M$35,6,FALSE)</f>
        <v>#N/A</v>
      </c>
      <c r="H33" s="6" t="e">
        <f>VLOOKUP($B33,Eingabe!$B$11:$M$35,7,FALSE)</f>
        <v>#N/A</v>
      </c>
      <c r="I33" s="27" t="e">
        <f>VLOOKUP($B33,Eingabe!$B$11:$M$35,8,FALSE)</f>
        <v>#N/A</v>
      </c>
      <c r="J33" s="28" t="e">
        <f>VLOOKUP($B33,Eingabe!$B$11:$M$35,9,FALSE)</f>
        <v>#N/A</v>
      </c>
      <c r="K33" s="19" t="e">
        <f>VLOOKUP($B33,Eingabe!$B$11:$M$35,10,FALSE)</f>
        <v>#N/A</v>
      </c>
      <c r="L33" s="28" t="e">
        <f>VLOOKUP($B33,Eingabe!$B$11:$M$35,11,FALSE)</f>
        <v>#N/A</v>
      </c>
      <c r="M33" s="20" t="e">
        <f>VLOOKUP($B33,Eingabe!$B$11:$M$35,12,FALSE)</f>
        <v>#N/A</v>
      </c>
    </row>
    <row r="34" spans="2:13" x14ac:dyDescent="0.35">
      <c r="B34" s="24">
        <v>24</v>
      </c>
      <c r="C34" s="29" t="e">
        <f>VLOOKUP($B34,Eingabe!$B$11:$M$35,12,FALSE)</f>
        <v>#N/A</v>
      </c>
      <c r="D34" s="7" t="e">
        <f>VLOOKUP($B34,Eingabe!$B$11:$M$35,3,FALSE)</f>
        <v>#N/A</v>
      </c>
      <c r="E34" s="5" t="e">
        <f>VLOOKUP($B34,Eingabe!$B$11:$M$35,4,FALSE)</f>
        <v>#N/A</v>
      </c>
      <c r="F34" s="5" t="e">
        <f>VLOOKUP($B34,Eingabe!$B$11:$M$35,5,FALSE)</f>
        <v>#N/A</v>
      </c>
      <c r="G34" s="5" t="e">
        <f>VLOOKUP($B34,Eingabe!$B$11:$M$35,6,FALSE)</f>
        <v>#N/A</v>
      </c>
      <c r="H34" s="6" t="e">
        <f>VLOOKUP($B34,Eingabe!$B$11:$M$35,7,FALSE)</f>
        <v>#N/A</v>
      </c>
      <c r="I34" s="27" t="e">
        <f>VLOOKUP($B34,Eingabe!$B$11:$M$35,8,FALSE)</f>
        <v>#N/A</v>
      </c>
      <c r="J34" s="28" t="e">
        <f>VLOOKUP($B34,Eingabe!$B$11:$M$35,9,FALSE)</f>
        <v>#N/A</v>
      </c>
      <c r="K34" s="19" t="e">
        <f>VLOOKUP($B34,Eingabe!$B$11:$M$35,10,FALSE)</f>
        <v>#N/A</v>
      </c>
      <c r="L34" s="28" t="e">
        <f>VLOOKUP($B34,Eingabe!$B$11:$M$35,11,FALSE)</f>
        <v>#N/A</v>
      </c>
      <c r="M34" s="20" t="e">
        <f>VLOOKUP($B34,Eingabe!$B$11:$M$35,12,FALSE)</f>
        <v>#N/A</v>
      </c>
    </row>
    <row r="35" spans="2:13" x14ac:dyDescent="0.35">
      <c r="B35" s="24">
        <v>25</v>
      </c>
      <c r="C35" s="29" t="e">
        <f>VLOOKUP($B35,Eingabe!$B$11:$M$35,12,FALSE)</f>
        <v>#N/A</v>
      </c>
      <c r="D35" s="7" t="e">
        <f>VLOOKUP($B35,Eingabe!$B$11:$M$35,3,FALSE)</f>
        <v>#N/A</v>
      </c>
      <c r="E35" s="5" t="e">
        <f>VLOOKUP($B35,Eingabe!$B$11:$M$35,4,FALSE)</f>
        <v>#N/A</v>
      </c>
      <c r="F35" s="5" t="e">
        <f>VLOOKUP($B35,Eingabe!$B$11:$M$35,5,FALSE)</f>
        <v>#N/A</v>
      </c>
      <c r="G35" s="5" t="e">
        <f>VLOOKUP($B35,Eingabe!$B$11:$M$35,6,FALSE)</f>
        <v>#N/A</v>
      </c>
      <c r="H35" s="6" t="e">
        <f>VLOOKUP($B35,Eingabe!$B$11:$M$35,7,FALSE)</f>
        <v>#N/A</v>
      </c>
      <c r="I35" s="27" t="e">
        <f>VLOOKUP($B35,Eingabe!$B$11:$M$35,8,FALSE)</f>
        <v>#N/A</v>
      </c>
      <c r="J35" s="28" t="e">
        <f>VLOOKUP($B35,Eingabe!$B$11:$M$35,9,FALSE)</f>
        <v>#N/A</v>
      </c>
      <c r="K35" s="19" t="e">
        <f>VLOOKUP($B35,Eingabe!$B$11:$M$35,10,FALSE)</f>
        <v>#N/A</v>
      </c>
      <c r="L35" s="28" t="e">
        <f>VLOOKUP($B35,Eingabe!$B$11:$M$35,11,FALSE)</f>
        <v>#N/A</v>
      </c>
      <c r="M35" s="20" t="e">
        <f>VLOOKUP($B35,Eingabe!$B$11:$M$35,12,FALSE)</f>
        <v>#N/A</v>
      </c>
    </row>
    <row r="36" spans="2:13" x14ac:dyDescent="0.35">
      <c r="B36" s="8"/>
      <c r="C36" s="23"/>
      <c r="D36" s="7"/>
      <c r="E36" s="5"/>
      <c r="F36" s="5"/>
      <c r="G36" s="5"/>
      <c r="H36" s="6"/>
      <c r="I36" s="16"/>
      <c r="J36" s="13"/>
      <c r="K36" s="19"/>
      <c r="L36" s="13"/>
      <c r="M36" s="2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</vt:lpstr>
      <vt:lpstr>Platzierung_sortiert</vt:lpstr>
    </vt:vector>
  </TitlesOfParts>
  <Manager>RT UL</Manager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robert@trögele.de</dc:creator>
  <cp:lastModifiedBy>Windows User</cp:lastModifiedBy>
  <dcterms:created xsi:type="dcterms:W3CDTF">2016-06-07T12:11:57Z</dcterms:created>
  <dcterms:modified xsi:type="dcterms:W3CDTF">2019-06-06T17:42:15Z</dcterms:modified>
</cp:coreProperties>
</file>